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215" windowHeight="1155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データ２!$A$1:$I$190</definedName>
  </definedNames>
  <calcPr calcId="145621"/>
</workbook>
</file>

<file path=xl/calcChain.xml><?xml version="1.0" encoding="utf-8"?>
<calcChain xmlns="http://schemas.openxmlformats.org/spreadsheetml/2006/main">
  <c r="AH262" i="13" l="1"/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137" i="13" l="1"/>
  <c r="AI168" i="13"/>
  <c r="AH280" i="13"/>
  <c r="AI280" i="13"/>
  <c r="AH253" i="13"/>
  <c r="AI253" i="13"/>
  <c r="AH195" i="13"/>
  <c r="AH21" i="13"/>
  <c r="AH52" i="13"/>
  <c r="AI137" i="13"/>
  <c r="AH168" i="13"/>
  <c r="AI226" i="13"/>
  <c r="AH226" i="13"/>
  <c r="AI195" i="13"/>
  <c r="AI79" i="13"/>
  <c r="AH79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55" i="19"/>
  <c r="L55" i="19" s="1"/>
  <c r="A52" i="19"/>
  <c r="B52" i="19" s="1"/>
  <c r="C45" i="19"/>
  <c r="D45" i="19" s="1"/>
  <c r="A43" i="19"/>
  <c r="B43" i="19" s="1"/>
  <c r="K40" i="19"/>
  <c r="L40" i="19" s="1"/>
  <c r="I40" i="19"/>
  <c r="J40" i="19" s="1"/>
  <c r="I60" i="19"/>
  <c r="J6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E48" i="19"/>
  <c r="F48" i="19" s="1"/>
  <c r="C28" i="19"/>
  <c r="D28" i="19" s="1"/>
  <c r="A28" i="19"/>
  <c r="B28" i="19" s="1"/>
  <c r="A48" i="19"/>
  <c r="B4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E52" i="19"/>
  <c r="F52" i="19" s="1"/>
  <c r="C32" i="19"/>
  <c r="D32" i="19" s="1"/>
  <c r="A32" i="19"/>
  <c r="B32" i="19" s="1"/>
  <c r="K29" i="19"/>
  <c r="L29" i="19" s="1"/>
  <c r="K49" i="19"/>
  <c r="L49" i="19" s="1"/>
  <c r="I29" i="19"/>
  <c r="G29" i="19"/>
  <c r="H29" i="19" s="1"/>
  <c r="E29" i="19"/>
  <c r="F29" i="19" s="1"/>
  <c r="E49" i="19"/>
  <c r="C29" i="19"/>
  <c r="D29" i="19" s="1"/>
  <c r="A29" i="19"/>
  <c r="B29" i="19" s="1"/>
  <c r="K26" i="19"/>
  <c r="L26" i="19" s="1"/>
  <c r="K46" i="19"/>
  <c r="I26" i="19"/>
  <c r="J26" i="19" s="1"/>
  <c r="G26" i="19"/>
  <c r="E26" i="19"/>
  <c r="F26" i="19" s="1"/>
  <c r="E46" i="19"/>
  <c r="F4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A45" i="19"/>
  <c r="B4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G249" i="13" s="1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G98" i="13" s="1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K51" i="19"/>
  <c r="L51" i="19" s="1"/>
  <c r="K71" i="19"/>
  <c r="L71" i="19" s="1"/>
  <c r="K43" i="19"/>
  <c r="I51" i="19"/>
  <c r="G43" i="19"/>
  <c r="H43" i="19" s="1"/>
  <c r="C51" i="19"/>
  <c r="D51" i="19" s="1"/>
  <c r="C43" i="19"/>
  <c r="A63" i="19"/>
  <c r="B63" i="19" s="1"/>
  <c r="A65" i="19"/>
  <c r="B65" i="19" s="1"/>
  <c r="E66" i="19"/>
  <c r="A68" i="19"/>
  <c r="B68" i="19" s="1"/>
  <c r="E68" i="19"/>
  <c r="F68" i="19" s="1"/>
  <c r="A72" i="19"/>
  <c r="B72" i="19" s="1"/>
  <c r="A88" i="19"/>
  <c r="B88" i="19" s="1"/>
  <c r="A85" i="19"/>
  <c r="B85" i="19" s="1"/>
  <c r="A92" i="19"/>
  <c r="B92" i="19" s="1"/>
  <c r="A83" i="19"/>
  <c r="B83" i="19" s="1"/>
  <c r="A112" i="19"/>
  <c r="B112" i="19" s="1"/>
  <c r="A108" i="19"/>
  <c r="B108" i="19" s="1"/>
  <c r="A103" i="19"/>
  <c r="B103" i="19" s="1"/>
  <c r="A132" i="19"/>
  <c r="B132" i="19" s="1"/>
  <c r="AG214" i="13" l="1"/>
  <c r="AG102" i="13"/>
  <c r="AG73" i="13"/>
  <c r="AG131" i="13"/>
  <c r="AG276" i="13"/>
  <c r="AG160" i="13"/>
  <c r="AG100" i="13"/>
  <c r="AG177" i="13"/>
  <c r="AG96" i="13"/>
  <c r="AG63" i="13"/>
  <c r="AG241" i="13"/>
  <c r="AG185" i="13"/>
  <c r="AG152" i="13"/>
  <c r="AG65" i="13"/>
  <c r="AG123" i="13"/>
  <c r="AG92" i="13"/>
  <c r="AG40" i="13"/>
  <c r="AG48" i="13"/>
  <c r="AG239" i="13"/>
  <c r="AG187" i="13"/>
  <c r="AG193" i="13"/>
  <c r="AG46" i="13"/>
  <c r="AG13" i="13"/>
  <c r="AG272" i="13"/>
  <c r="AG222" i="13"/>
  <c r="AG179" i="13"/>
  <c r="AG154" i="13"/>
  <c r="AG133" i="13"/>
  <c r="AG9" i="13"/>
  <c r="AE280" i="13"/>
  <c r="AG264" i="13"/>
  <c r="AF280" i="13"/>
  <c r="AG247" i="13"/>
  <c r="AE253" i="13"/>
  <c r="AD253" i="13"/>
  <c r="AF253" i="13"/>
  <c r="AG216" i="13"/>
  <c r="AG224" i="13"/>
  <c r="AG104" i="13"/>
  <c r="AG108" i="13"/>
  <c r="AE110" i="13"/>
  <c r="AG17" i="13"/>
  <c r="AE21" i="13"/>
  <c r="AG11" i="13"/>
  <c r="AF21" i="13"/>
  <c r="AG38" i="13"/>
  <c r="AE52" i="13"/>
  <c r="AF52" i="13"/>
  <c r="AG125" i="13"/>
  <c r="AE137" i="13"/>
  <c r="AG162" i="13"/>
  <c r="AF168" i="13"/>
  <c r="AD226" i="13"/>
  <c r="AG208" i="13"/>
  <c r="AE226" i="13"/>
  <c r="AF226" i="13"/>
  <c r="AF195" i="13"/>
  <c r="AG71" i="13"/>
  <c r="AF79" i="13"/>
  <c r="AE79" i="13"/>
  <c r="B34" i="19"/>
  <c r="A54" i="19"/>
  <c r="J34" i="19"/>
  <c r="I54" i="19"/>
  <c r="J54" i="19" s="1"/>
  <c r="AD137" i="13"/>
  <c r="AF137" i="13"/>
  <c r="A105" i="19"/>
  <c r="E88" i="19"/>
  <c r="H31" i="19"/>
  <c r="G51" i="19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J32" i="19"/>
  <c r="I52" i="19"/>
  <c r="A58" i="19"/>
  <c r="G58" i="19"/>
  <c r="H58" i="19" s="1"/>
  <c r="B31" i="19"/>
  <c r="A51" i="19"/>
  <c r="A57" i="19"/>
  <c r="G57" i="19"/>
  <c r="H57" i="19" s="1"/>
  <c r="A60" i="19"/>
  <c r="A152" i="19"/>
  <c r="A128" i="19"/>
  <c r="A123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K45" i="19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F45" i="19"/>
  <c r="E65" i="19"/>
  <c r="L45" i="19"/>
  <c r="K65" i="19"/>
  <c r="J29" i="19"/>
  <c r="I49" i="19"/>
  <c r="F35" i="19"/>
  <c r="E55" i="19"/>
  <c r="F66" i="19"/>
  <c r="E86" i="19"/>
  <c r="H25" i="19"/>
  <c r="G45" i="19"/>
  <c r="D43" i="19"/>
  <c r="C63" i="19"/>
  <c r="J51" i="19"/>
  <c r="I71" i="19"/>
  <c r="D46" i="19"/>
  <c r="C66" i="19"/>
  <c r="H26" i="19"/>
  <c r="G46" i="19"/>
  <c r="H32" i="19"/>
  <c r="G52" i="19"/>
  <c r="H51" i="19"/>
  <c r="G71" i="19"/>
  <c r="F88" i="19"/>
  <c r="E108" i="19"/>
  <c r="L43" i="19"/>
  <c r="K63" i="19"/>
  <c r="L46" i="19"/>
  <c r="K66" i="19"/>
  <c r="F49" i="19"/>
  <c r="E69" i="19"/>
  <c r="L32" i="19"/>
  <c r="K52" i="19"/>
  <c r="G49" i="19"/>
  <c r="I55" i="19"/>
  <c r="K57" i="19"/>
  <c r="I80" i="19"/>
  <c r="I74" i="19"/>
  <c r="E72" i="19"/>
  <c r="E51" i="19"/>
  <c r="C58" i="19"/>
  <c r="G78" i="19"/>
  <c r="I48" i="19"/>
  <c r="C54" i="19"/>
  <c r="K74" i="19"/>
  <c r="E57" i="19"/>
  <c r="K60" i="19"/>
  <c r="C65" i="19"/>
  <c r="C48" i="19"/>
  <c r="C69" i="19"/>
  <c r="C55" i="19"/>
  <c r="K75" i="19"/>
  <c r="I77" i="19"/>
  <c r="I63" i="19"/>
  <c r="C71" i="19"/>
  <c r="G63" i="19"/>
  <c r="K91" i="19"/>
  <c r="I45" i="19"/>
  <c r="I46" i="19"/>
  <c r="K69" i="19"/>
  <c r="E58" i="19"/>
  <c r="K58" i="19"/>
  <c r="G48" i="19"/>
  <c r="E54" i="19"/>
  <c r="C57" i="19"/>
  <c r="G77" i="19"/>
  <c r="E60" i="19"/>
  <c r="K48" i="19"/>
  <c r="C52" i="19"/>
  <c r="G55" i="19"/>
  <c r="C60" i="19"/>
  <c r="AG278" i="13"/>
  <c r="AG268" i="13"/>
  <c r="AG266" i="13"/>
  <c r="AG262" i="13"/>
  <c r="AJ102" i="13" l="1"/>
  <c r="AJ100" i="13"/>
  <c r="AJ106" i="13"/>
  <c r="AJ193" i="13"/>
  <c r="AJ121" i="13"/>
  <c r="AJ166" i="13"/>
  <c r="AJ251" i="13"/>
  <c r="AJ189" i="13"/>
  <c r="AJ108" i="13"/>
  <c r="AJ19" i="13"/>
  <c r="AJ50" i="13"/>
  <c r="AJ40" i="13"/>
  <c r="AJ162" i="13"/>
  <c r="AJ212" i="13"/>
  <c r="AJ77" i="13"/>
  <c r="AJ73" i="13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B128" i="19"/>
  <c r="A148" i="19"/>
  <c r="AJ220" i="13"/>
  <c r="AJ129" i="13"/>
  <c r="AJ61" i="13"/>
  <c r="AJ5" i="13"/>
  <c r="AJ63" i="13"/>
  <c r="B105" i="19"/>
  <c r="A125" i="19"/>
  <c r="AJ65" i="13"/>
  <c r="AJ131" i="13"/>
  <c r="B54" i="19"/>
  <c r="A74" i="19"/>
  <c r="AJ224" i="13"/>
  <c r="AJ125" i="13"/>
  <c r="B152" i="19"/>
  <c r="A172" i="19"/>
  <c r="B57" i="19"/>
  <c r="A77" i="19"/>
  <c r="AJ44" i="13"/>
  <c r="AJ239" i="13"/>
  <c r="AJ179" i="13"/>
  <c r="AJ216" i="13"/>
  <c r="G74" i="19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B123" i="19"/>
  <c r="A143" i="19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H63" i="19"/>
  <c r="G83" i="19"/>
  <c r="L75" i="19"/>
  <c r="K95" i="19"/>
  <c r="H74" i="19"/>
  <c r="G94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H77" i="19"/>
  <c r="G97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L91" i="19"/>
  <c r="K111" i="19"/>
  <c r="J63" i="19"/>
  <c r="I83" i="19"/>
  <c r="D69" i="19"/>
  <c r="C89" i="19"/>
  <c r="F57" i="19"/>
  <c r="E77" i="19"/>
  <c r="J48" i="19"/>
  <c r="I68" i="19"/>
  <c r="F72" i="19"/>
  <c r="E92" i="19"/>
  <c r="L52" i="19"/>
  <c r="K72" i="19"/>
  <c r="L66" i="19"/>
  <c r="K86" i="19"/>
  <c r="F108" i="19"/>
  <c r="E128" i="19"/>
  <c r="H52" i="19"/>
  <c r="G72" i="19"/>
  <c r="D66" i="19"/>
  <c r="C86" i="19"/>
  <c r="D63" i="19"/>
  <c r="C83" i="19"/>
  <c r="F86" i="19"/>
  <c r="E106" i="19"/>
  <c r="J49" i="19"/>
  <c r="I69" i="19"/>
  <c r="F65" i="19"/>
  <c r="E85" i="19"/>
  <c r="L48" i="19"/>
  <c r="K68" i="19"/>
  <c r="F54" i="19"/>
  <c r="E74" i="19"/>
  <c r="L69" i="19"/>
  <c r="K89" i="19"/>
  <c r="J77" i="19"/>
  <c r="I97" i="19"/>
  <c r="D48" i="19"/>
  <c r="C68" i="19"/>
  <c r="L74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AK247" i="13" l="1"/>
  <c r="AK251" i="13"/>
  <c r="AK98" i="13"/>
  <c r="AK102" i="13"/>
  <c r="AK104" i="13"/>
  <c r="AK100" i="13"/>
  <c r="AK94" i="13"/>
  <c r="AK96" i="13"/>
  <c r="AK19" i="13"/>
  <c r="AK17" i="13"/>
  <c r="AK40" i="13"/>
  <c r="AK119" i="13"/>
  <c r="AK160" i="13"/>
  <c r="AK162" i="13"/>
  <c r="AK218" i="13"/>
  <c r="AK191" i="13"/>
  <c r="AK181" i="13"/>
  <c r="AK65" i="13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B125" i="19"/>
  <c r="A145" i="19"/>
  <c r="AK61" i="13"/>
  <c r="AK152" i="13"/>
  <c r="AK11" i="13"/>
  <c r="AK185" i="13"/>
  <c r="AK241" i="13"/>
  <c r="AK123" i="13"/>
  <c r="AK237" i="13"/>
  <c r="B143" i="19"/>
  <c r="A163" i="19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B148" i="19"/>
  <c r="A168" i="19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B172" i="19"/>
  <c r="A192" i="19"/>
  <c r="B192" i="19" s="1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L111" i="19"/>
  <c r="K131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106" i="19"/>
  <c r="E126" i="19"/>
  <c r="F128" i="19"/>
  <c r="E148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B97" i="19" l="1"/>
  <c r="A117" i="19"/>
  <c r="B98" i="19"/>
  <c r="A118" i="19"/>
  <c r="B89" i="19"/>
  <c r="A109" i="19"/>
  <c r="B168" i="19"/>
  <c r="A188" i="19"/>
  <c r="B188" i="19" s="1"/>
  <c r="B91" i="19"/>
  <c r="A111" i="19"/>
  <c r="B94" i="19"/>
  <c r="A114" i="19"/>
  <c r="H100" i="19"/>
  <c r="G120" i="19"/>
  <c r="B163" i="19"/>
  <c r="A183" i="19"/>
  <c r="B183" i="19" s="1"/>
  <c r="B95" i="19"/>
  <c r="A115" i="19"/>
  <c r="B100" i="19"/>
  <c r="A120" i="19"/>
  <c r="J92" i="19"/>
  <c r="I112" i="19"/>
  <c r="B86" i="19"/>
  <c r="A106" i="19"/>
  <c r="B145" i="19"/>
  <c r="A165" i="19"/>
  <c r="J98" i="19"/>
  <c r="I118" i="19"/>
  <c r="J120" i="19"/>
  <c r="I140" i="19"/>
  <c r="D111" i="19"/>
  <c r="C131" i="19"/>
  <c r="F148" i="19"/>
  <c r="E168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F126" i="19"/>
  <c r="E146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L131" i="19"/>
  <c r="K151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B165" i="19" l="1"/>
  <c r="A185" i="19"/>
  <c r="B185" i="19" s="1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L151" i="19"/>
  <c r="K171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F168" i="19"/>
  <c r="E188" i="19"/>
  <c r="F188" i="19" s="1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F146" i="19"/>
  <c r="E166" i="19"/>
  <c r="L123" i="19"/>
  <c r="K143" i="19"/>
  <c r="D126" i="19"/>
  <c r="C146" i="19"/>
  <c r="F120" i="19"/>
  <c r="E140" i="19"/>
  <c r="F114" i="19"/>
  <c r="E134" i="19"/>
  <c r="H140" i="19" l="1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L171" i="19"/>
  <c r="K191" i="19"/>
  <c r="L191" i="19" s="1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F166" i="19"/>
  <c r="E186" i="19"/>
  <c r="F186" i="19" s="1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B157" i="19" l="1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B180" i="19" l="1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<sst xmlns="http://schemas.openxmlformats.org/spreadsheetml/2006/main" count="6096" uniqueCount="678">
  <si>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</si>
  <si>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</si>
  <si>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</si>
  <si>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</si>
  <si>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</si>
  <si>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</si>
  <si>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</si>
  <si>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</si>
  <si>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</si>
  <si>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</si>
  <si>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</si>
  <si>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</si>
  <si>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</si>
  <si>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</si>
  <si>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</si>
  <si>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</si>
  <si>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</si>
  <si>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</si>
  <si>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</si>
  <si>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</si>
  <si>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</si>
  <si>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</si>
  <si>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</si>
  <si>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</si>
  <si>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</si>
  <si>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</si>
  <si>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</si>
  <si>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</si>
  <si>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</si>
  <si>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</si>
  <si>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</si>
  <si>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</si>
  <si>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</si>
  <si>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</si>
  <si>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</si>
  <si>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</si>
  <si>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</si>
  <si>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</si>
  <si>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</si>
  <si>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</si>
  <si>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</si>
  <si>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</si>
  <si>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</si>
  <si>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</si>
  <si>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</si>
  <si>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</si>
  <si>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</si>
  <si>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</si>
  <si>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</si>
  <si>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</si>
  <si>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</si>
  <si>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</si>
  <si>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</si>
  <si>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</si>
  <si>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</si>
  <si>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</si>
  <si>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</si>
  <si>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</si>
  <si>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</si>
  <si>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</si>
  <si>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</si>
  <si>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</si>
  <si>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</si>
  <si>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</si>
  <si>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</si>
  <si>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</si>
  <si>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</si>
  <si>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</si>
  <si>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</si>
  <si>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</si>
  <si>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</si>
  <si>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</si>
  <si>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</si>
  <si>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</si>
  <si>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</si>
  <si>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</si>
  <si>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</si>
  <si>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</si>
  <si>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</si>
  <si>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</si>
  <si>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</si>
  <si>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</si>
  <si>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</si>
  <si>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</si>
  <si>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</si>
  <si>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</si>
  <si>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</si>
  <si>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</si>
  <si>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</si>
  <si>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</si>
  <si>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</si>
  <si>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</si>
  <si>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</si>
  <si>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</si>
  <si>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</si>
  <si>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</si>
  <si>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</si>
  <si>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</si>
  <si>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</si>
  <si>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</si>
  <si>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</si>
  <si>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</si>
  <si>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</si>
  <si>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</si>
  <si>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</si>
  <si>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</si>
  <si>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</si>
  <si>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</si>
  <si>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</si>
  <si>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</si>
  <si>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</si>
  <si>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</si>
  <si>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</si>
  <si>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</si>
  <si>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</si>
  <si>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</si>
  <si>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</si>
  <si>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</si>
  <si>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</si>
  <si>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</si>
  <si>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</si>
  <si>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</si>
  <si>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</si>
  <si>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</si>
  <si>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</si>
  <si>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</si>
  <si>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</si>
  <si>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</si>
  <si>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</si>
  <si>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</si>
  <si>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</si>
  <si>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</si>
  <si>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</si>
  <si>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</si>
  <si>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</si>
  <si>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</si>
  <si>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</si>
  <si>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</si>
  <si>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</si>
  <si>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</si>
  <si>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</si>
  <si>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</si>
  <si>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</si>
  <si>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</si>
  <si>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</si>
  <si>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</si>
  <si>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</si>
  <si>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</si>
  <si>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</si>
  <si>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</si>
  <si>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</si>
  <si>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</si>
  <si>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</si>
  <si>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</si>
  <si>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</si>
  <si>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</si>
  <si>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</si>
  <si>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</si>
  <si>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</si>
  <si>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</si>
  <si>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</si>
  <si>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</si>
  <si>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</si>
  <si>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</si>
  <si>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</si>
  <si>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</si>
  <si>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</si>
  <si>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</si>
  <si>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</si>
  <si>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</si>
  <si>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</si>
  <si>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</si>
  <si>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</si>
  <si>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</si>
  <si>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</si>
  <si>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</si>
  <si>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</si>
  <si>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</si>
  <si>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</si>
  <si>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</si>
  <si>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</si>
  <si>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</si>
  <si>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</si>
  <si>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</si>
  <si>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</si>
  <si>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</si>
  <si>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</si>
  <si>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</si>
  <si>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</si>
  <si>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</si>
  <si>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</si>
  <si>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</si>
  <si>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</si>
  <si>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</si>
  <si>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</si>
  <si>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</si>
  <si>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</si>
  <si>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</si>
  <si>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</si>
  <si>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</si>
  <si>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</si>
  <si>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</si>
  <si>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</si>
  <si>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</si>
  <si>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</si>
  <si>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</si>
  <si>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</si>
  <si>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</si>
  <si>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</si>
  <si>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</si>
  <si>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</si>
  <si>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</si>
  <si>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</si>
  <si>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</si>
  <si>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</si>
  <si>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</si>
  <si>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</si>
  <si>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</si>
  <si>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</si>
  <si>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</si>
  <si>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</si>
  <si>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</si>
  <si>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</si>
  <si>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</si>
  <si>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</si>
  <si>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</si>
  <si>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</si>
  <si>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</si>
  <si>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</si>
  <si>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</si>
  <si>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</si>
  <si>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</si>
  <si>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</si>
  <si>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</si>
  <si>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</si>
  <si>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</si>
  <si>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</si>
  <si>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</si>
  <si>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</si>
  <si>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</si>
  <si>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</si>
  <si>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</si>
  <si>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</si>
  <si>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</si>
  <si>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</si>
  <si>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</si>
  <si>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</si>
  <si>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</si>
  <si>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</si>
  <si>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</si>
  <si>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</si>
  <si>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</si>
  <si>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</si>
  <si>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</si>
  <si>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</si>
  <si>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</si>
  <si>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</si>
  <si>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</si>
  <si>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</si>
  <si>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</si>
  <si>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</si>
  <si>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</si>
  <si>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</si>
  <si>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</si>
  <si>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</si>
  <si>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</si>
  <si>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</si>
  <si>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</si>
  <si>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</si>
  <si>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</si>
  <si>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</si>
  <si>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</si>
  <si>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</si>
  <si>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</si>
  <si>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砧南球友</t>
    <rPh sb="0" eb="1">
      <t>キヌタ</t>
    </rPh>
    <rPh sb="1" eb="2">
      <t>ミナミ</t>
    </rPh>
    <rPh sb="2" eb="3">
      <t>タマ</t>
    </rPh>
    <rPh sb="3" eb="4">
      <t>トモ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</si>
  <si>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</si>
  <si>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</si>
  <si>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</si>
  <si>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</si>
  <si>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</si>
  <si>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</si>
  <si>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</si>
  <si>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</si>
  <si>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</si>
  <si>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</si>
  <si>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</si>
  <si>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</si>
  <si>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</si>
  <si>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</si>
  <si>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</si>
  <si>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</si>
  <si>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</si>
  <si>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</si>
  <si>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</si>
  <si>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</si>
  <si>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</si>
  <si>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</si>
  <si>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</si>
  <si>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</si>
  <si>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</si>
  <si>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</si>
  <si>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</si>
  <si>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</si>
  <si>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</si>
  <si>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</si>
  <si>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</si>
  <si>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</si>
  <si>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</si>
  <si>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</si>
  <si>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</si>
  <si>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</si>
  <si>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</si>
  <si>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</si>
  <si>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</si>
  <si>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</si>
  <si>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</si>
  <si>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</si>
  <si>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</si>
  <si>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</si>
  <si>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</si>
  <si>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</si>
  <si>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</si>
  <si>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</si>
  <si>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</si>
  <si>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</si>
  <si>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</si>
  <si>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</si>
  <si>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</si>
  <si>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</si>
  <si>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</si>
  <si>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</si>
  <si>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</si>
  <si>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</si>
  <si>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</si>
  <si>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</si>
  <si>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</si>
  <si>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</si>
  <si>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</si>
  <si>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</si>
  <si>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</si>
  <si>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</si>
  <si>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</si>
  <si>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</si>
  <si>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</si>
  <si>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</si>
  <si>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</si>
  <si>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</si>
  <si>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</si>
  <si>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</si>
  <si>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</si>
  <si>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</si>
  <si>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</si>
  <si>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</si>
  <si>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</si>
  <si>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</si>
  <si>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</si>
  <si>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</si>
  <si>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</si>
  <si>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</si>
  <si>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</si>
  <si>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</si>
  <si>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</si>
  <si>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</si>
  <si>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</si>
  <si>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</si>
  <si>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</si>
  <si>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</si>
  <si>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</si>
  <si>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</si>
  <si>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</si>
  <si>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</si>
  <si>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</si>
  <si>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</si>
  <si>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</si>
  <si>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</si>
  <si>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</si>
  <si>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</si>
  <si>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</si>
  <si>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</si>
  <si>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</si>
  <si>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</si>
  <si>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</si>
  <si>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</si>
  <si>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</si>
  <si>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</si>
  <si>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</si>
  <si>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</si>
  <si>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</si>
  <si>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</si>
  <si>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</si>
  <si>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</si>
  <si>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</si>
  <si>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</si>
  <si>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</si>
  <si>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</si>
  <si>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</si>
  <si>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</si>
  <si>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</si>
  <si>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</si>
  <si>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</si>
  <si>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</si>
  <si>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</si>
  <si>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</si>
  <si>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</si>
  <si>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</si>
  <si>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</si>
  <si>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</si>
  <si>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</si>
  <si>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</si>
  <si>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</si>
  <si>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</si>
  <si>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</si>
  <si>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</si>
  <si>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</si>
  <si>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</si>
  <si>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</si>
  <si>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</si>
  <si>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</si>
  <si>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</si>
  <si>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</si>
  <si>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</si>
  <si>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</si>
  <si>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</si>
  <si>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</si>
  <si>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</si>
  <si>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</si>
  <si>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</si>
  <si>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</si>
  <si>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</si>
  <si>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</si>
  <si>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</si>
  <si>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</si>
  <si>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</si>
  <si>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</si>
  <si>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</si>
  <si>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</si>
  <si>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</si>
  <si>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</si>
  <si>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</si>
  <si>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</si>
  <si>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</si>
  <si>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</si>
  <si>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</si>
  <si>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</si>
  <si>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</si>
  <si>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</si>
  <si>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</si>
  <si>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</si>
  <si>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</si>
  <si>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</si>
  <si>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</si>
  <si>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池雪ジュニアＳ</t>
    <rPh sb="0" eb="1">
      <t>イケ</t>
    </rPh>
    <rPh sb="1" eb="2">
      <t>ユキ</t>
    </rPh>
    <phoneticPr fontId="2"/>
  </si>
  <si>
    <t>大森ファイターズ</t>
    <rPh sb="0" eb="2">
      <t>オオモリ</t>
    </rPh>
    <phoneticPr fontId="2"/>
  </si>
  <si>
    <t>出雲ライオンズ</t>
    <rPh sb="0" eb="2">
      <t>イズモ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</si>
  <si>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</si>
  <si>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</si>
  <si>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船四アタックス</t>
    <rPh sb="0" eb="1">
      <t>フナ</t>
    </rPh>
    <rPh sb="1" eb="2">
      <t>ヨン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</si>
  <si>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</si>
  <si>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</si>
  <si>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</si>
  <si>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</si>
  <si>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</si>
  <si>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</si>
  <si>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</si>
  <si>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</si>
  <si>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</si>
  <si>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新宿サニー</t>
    <rPh sb="0" eb="2">
      <t>シンジュク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</si>
  <si>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</si>
  <si>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</si>
  <si>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</si>
  <si>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</si>
  <si>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</si>
  <si>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</si>
  <si>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アヤメＪｒ</t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</si>
  <si>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</si>
  <si>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</si>
  <si>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</si>
  <si>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</si>
  <si>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</si>
  <si>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</si>
  <si>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</si>
  <si>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</si>
  <si>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</si>
  <si>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</si>
  <si>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</si>
  <si>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</si>
  <si>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</si>
  <si>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</si>
  <si>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</si>
  <si>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</si>
  <si>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元芝ハヤブサ</t>
    <rPh sb="0" eb="1">
      <t>モト</t>
    </rPh>
    <rPh sb="1" eb="2">
      <t>シバ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</si>
  <si>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</si>
  <si>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</si>
  <si>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</si>
  <si>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中央区</t>
    <rPh sb="0" eb="3">
      <t>チュウオウク</t>
    </rPh>
    <phoneticPr fontId="2"/>
  </si>
  <si>
    <t>世田谷区</t>
    <rPh sb="0" eb="4">
      <t>セタガヤク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</si>
  <si>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</si>
  <si>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</si>
  <si>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</si>
  <si>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</si>
  <si>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</si>
  <si>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</si>
  <si>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</si>
  <si>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</si>
  <si>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</si>
  <si>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</si>
  <si>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</si>
  <si>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</si>
  <si>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</si>
  <si>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</si>
  <si>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</si>
  <si>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</si>
  <si>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</si>
  <si>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</si>
  <si>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</si>
  <si>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</si>
  <si>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</si>
  <si>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</si>
  <si>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</si>
  <si>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</si>
  <si>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</si>
  <si>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</si>
  <si>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</si>
  <si>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</si>
  <si>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</si>
  <si>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</si>
  <si>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</si>
  <si>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</si>
  <si>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</si>
  <si>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</si>
  <si>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</si>
  <si>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</si>
  <si>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</si>
  <si>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</si>
  <si>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</si>
  <si>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</si>
  <si>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</si>
  <si>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</si>
  <si>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</si>
  <si>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</si>
  <si>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</si>
  <si>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</si>
  <si>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</si>
  <si>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</si>
  <si>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</si>
  <si>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</si>
  <si>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</si>
  <si>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</si>
  <si>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</si>
  <si>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</si>
  <si>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</si>
  <si>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</si>
  <si>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</si>
  <si>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</si>
  <si>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</si>
  <si>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</si>
  <si>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</si>
  <si>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</si>
  <si>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</si>
  <si>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</si>
  <si>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</si>
  <si>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</si>
  <si>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</si>
  <si>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</si>
  <si>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</si>
  <si>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</si>
  <si>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</si>
  <si>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レッドサンズ</t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</si>
  <si>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</si>
  <si>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</si>
  <si>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西田野球クラブ</t>
    <rPh sb="0" eb="2">
      <t>ニシタ</t>
    </rPh>
    <rPh sb="2" eb="4">
      <t>ヤキュウ</t>
    </rPh>
    <phoneticPr fontId="2"/>
  </si>
  <si>
    <t>ブラザースクラブ</t>
    <phoneticPr fontId="2"/>
  </si>
  <si>
    <t>有馬スワローズ</t>
    <rPh sb="0" eb="2">
      <t>アリマ</t>
    </rPh>
    <phoneticPr fontId="2"/>
  </si>
  <si>
    <t>石浜ＢＢＣ</t>
    <rPh sb="0" eb="2">
      <t>イシハマ</t>
    </rPh>
    <phoneticPr fontId="2"/>
  </si>
  <si>
    <t>カバラホークス</t>
    <phoneticPr fontId="2"/>
  </si>
  <si>
    <t>東王ジュニア</t>
    <rPh sb="0" eb="1">
      <t>ヒガシ</t>
    </rPh>
    <rPh sb="1" eb="2">
      <t>オウ</t>
    </rPh>
    <phoneticPr fontId="2"/>
  </si>
  <si>
    <t>ゼットタイガー</t>
    <phoneticPr fontId="2"/>
  </si>
  <si>
    <t>ブルースカイズ</t>
    <phoneticPr fontId="2"/>
  </si>
  <si>
    <t>大雲寺スターズ</t>
    <rPh sb="0" eb="3">
      <t>ダイウンジ</t>
    </rPh>
    <phoneticPr fontId="2"/>
  </si>
  <si>
    <t>ヤングホークス</t>
    <phoneticPr fontId="2"/>
  </si>
  <si>
    <t>トゥールスジュニア</t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</si>
  <si>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</si>
  <si>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</si>
  <si>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</si>
  <si>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</si>
  <si>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</si>
  <si>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</si>
  <si>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</si>
  <si>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</si>
  <si>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江戸川区</t>
    <phoneticPr fontId="2"/>
  </si>
  <si>
    <t>ジャパンキングス</t>
    <phoneticPr fontId="2"/>
  </si>
  <si>
    <t>渋谷区</t>
    <phoneticPr fontId="2"/>
  </si>
  <si>
    <t>七北クラブ</t>
    <phoneticPr fontId="2"/>
  </si>
  <si>
    <t>江東区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</si>
  <si>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</si>
  <si>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</si>
  <si>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</si>
  <si>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</si>
  <si>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</si>
  <si>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</si>
  <si>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上篠崎ムスタングクラブ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</si>
  <si>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</si>
  <si>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</si>
  <si>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</si>
  <si>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</si>
  <si>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</si>
  <si>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駒込チャイルド</t>
    <phoneticPr fontId="2"/>
  </si>
  <si>
    <t>メガドリームズ</t>
    <phoneticPr fontId="2"/>
  </si>
  <si>
    <t>梶山レッドスターズ</t>
    <phoneticPr fontId="2"/>
  </si>
  <si>
    <t>勝どきＤ・Ｎ・Ｈ</t>
    <phoneticPr fontId="2"/>
  </si>
  <si>
    <t>中央区</t>
    <phoneticPr fontId="2"/>
  </si>
  <si>
    <t>板橋区</t>
    <phoneticPr fontId="2"/>
  </si>
  <si>
    <t>文京区</t>
    <phoneticPr fontId="2"/>
  </si>
  <si>
    <t>目黒区</t>
    <phoneticPr fontId="2"/>
  </si>
  <si>
    <t>北区</t>
    <phoneticPr fontId="2"/>
  </si>
  <si>
    <t>荒川区</t>
    <phoneticPr fontId="2"/>
  </si>
  <si>
    <t>杉並区</t>
    <phoneticPr fontId="2"/>
  </si>
  <si>
    <t>港区</t>
    <phoneticPr fontId="2"/>
  </si>
  <si>
    <t>北原少年野球クラブ</t>
    <phoneticPr fontId="2"/>
  </si>
  <si>
    <t>練馬区</t>
    <phoneticPr fontId="2"/>
  </si>
  <si>
    <t>砂町ジャガーズ</t>
    <phoneticPr fontId="2"/>
  </si>
  <si>
    <t>大門東港オーシャン</t>
    <rPh sb="2" eb="3">
      <t>ヒガシ</t>
    </rPh>
    <rPh sb="3" eb="4">
      <t>ミナト</t>
    </rPh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</si>
  <si>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</si>
  <si>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</si>
  <si>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</si>
  <si>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</si>
  <si>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</si>
  <si>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</si>
  <si>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</si>
  <si>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</si>
  <si>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</si>
  <si>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</si>
  <si>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</si>
  <si>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</si>
  <si>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</si>
  <si>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</si>
  <si>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</si>
  <si>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上篠崎Ｍクラブ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</si>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</sst>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12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2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center" vertical="center"/>
    </xf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7" fillId="32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177" fontId="4" fillId="0" borderId="0" xfId="4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99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260" zoomScale="80" zoomScaleNormal="80" workbookViewId="0">
      <selection activeCell="AP272" sqref="AP272"/>
    </sheetView>
  </sheetViews>
  <sheetFormatPr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2016/2/1</v>
      </c>
      <c r="C1" s="7" t="str">
        <f>+データ１!$B$4</f>
        <v xml:space="preserve">２０１６年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第１０回大会  　　　        　Aブロック     　　              ２０１６</v>
      </c>
      <c r="C2" s="106" t="str">
        <f>+IF(B3="","",+B3)</f>
        <v>レッドサンズ</v>
      </c>
      <c r="D2" s="107"/>
      <c r="E2" s="108"/>
      <c r="F2" s="106" t="str">
        <f>+IF(B5="","",+B5)</f>
        <v>新田ファイヤーズ</v>
      </c>
      <c r="G2" s="107"/>
      <c r="H2" s="108"/>
      <c r="I2" s="106" t="str">
        <f>+IF(B7="","",+B7)</f>
        <v>リトルジャイアンツ</v>
      </c>
      <c r="J2" s="107"/>
      <c r="K2" s="108"/>
      <c r="L2" s="106" t="str">
        <f>+IF(B9="","",+B9)</f>
        <v>入谷レッズ</v>
      </c>
      <c r="M2" s="107"/>
      <c r="N2" s="108"/>
      <c r="O2" s="106" t="str">
        <f>+IF(B11="","",+B11)</f>
        <v>荒川コンドル</v>
      </c>
      <c r="P2" s="107"/>
      <c r="Q2" s="108"/>
      <c r="R2" s="106" t="str">
        <f>+IF(B13="","",+B13)</f>
        <v>篠崎アトムズ</v>
      </c>
      <c r="S2" s="107"/>
      <c r="T2" s="108"/>
      <c r="U2" s="106" t="str">
        <f>+IF(B15="","",+B15)</f>
        <v>東雲メッツ</v>
      </c>
      <c r="V2" s="107"/>
      <c r="W2" s="108"/>
      <c r="X2" s="106" t="str">
        <f>+IF(B17="","",+B17)</f>
        <v>山野Ｒイーグルス</v>
      </c>
      <c r="Y2" s="107"/>
      <c r="Z2" s="108"/>
      <c r="AA2" s="106" t="str">
        <f>+IF(B19="","",+B19)</f>
        <v>八潮ドリームキッズ</v>
      </c>
      <c r="AB2" s="107"/>
      <c r="AC2" s="108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622</v>
      </c>
      <c r="AK2" s="12" t="s">
        <v>22</v>
      </c>
    </row>
    <row r="3" spans="1:37" ht="15.95" customHeight="1" x14ac:dyDescent="0.15">
      <c r="A3" s="95">
        <v>1</v>
      </c>
      <c r="B3" s="96" t="str">
        <f>IF(データ２!B2="","",VLOOKUP(A3,データ２!$A$2:$B$180,2))</f>
        <v>レッドサンズ</v>
      </c>
      <c r="C3" s="98" t="s">
        <v>32</v>
      </c>
      <c r="D3" s="99"/>
      <c r="E3" s="100"/>
      <c r="F3" s="22" t="s">
        <v>34</v>
      </c>
      <c r="G3" s="23" t="s">
        <v>33</v>
      </c>
      <c r="H3" s="24">
        <v>35</v>
      </c>
      <c r="I3" s="68"/>
      <c r="J3" s="69"/>
      <c r="K3" s="70"/>
      <c r="L3" s="68"/>
      <c r="M3" s="69"/>
      <c r="N3" s="70"/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22" t="s">
        <v>34</v>
      </c>
      <c r="V3" s="23" t="s">
        <v>33</v>
      </c>
      <c r="W3" s="24">
        <v>13</v>
      </c>
      <c r="X3" s="74"/>
      <c r="Y3" s="75"/>
      <c r="Z3" s="76"/>
      <c r="AA3" s="68"/>
      <c r="AB3" s="69"/>
      <c r="AC3" s="70"/>
      <c r="AD3" s="104">
        <f>COUNTIF(C3:AC4,"○")</f>
        <v>3</v>
      </c>
      <c r="AE3" s="93">
        <f>COUNTIF(C3:AC4,"●")</f>
        <v>1</v>
      </c>
      <c r="AF3" s="93">
        <f>COUNTIF(C3:AC4,"△")</f>
        <v>0</v>
      </c>
      <c r="AG3" s="93">
        <f t="shared" ref="AG3" si="0">+AD3*3+AF3*1</f>
        <v>9</v>
      </c>
      <c r="AH3" s="93">
        <f>+E4+H4+K4+N4+Q4+T4+W4+Z4+AC4</f>
        <v>25</v>
      </c>
      <c r="AI3" s="93">
        <f>+C4+F4+I4+L4+O4+R4+U4+X4+AA4</f>
        <v>32</v>
      </c>
      <c r="AJ3" s="93">
        <f>+RANK(AG3,$AG$3:$AG$20,0)*100+RANK(AH3,$AH$3:$AH$20,1)*10+RANK(AI3,$AI$3:$AI$20,0)</f>
        <v>172</v>
      </c>
      <c r="AK3" s="93">
        <f>+RANK(AJ3,$AJ$3:$AJ$20,1)</f>
        <v>2</v>
      </c>
    </row>
    <row r="4" spans="1:37" ht="15.95" customHeight="1" x14ac:dyDescent="0.15">
      <c r="A4" s="95"/>
      <c r="B4" s="97"/>
      <c r="C4" s="101"/>
      <c r="D4" s="102"/>
      <c r="E4" s="103"/>
      <c r="F4" s="25"/>
      <c r="G4" s="26" t="s">
        <v>33</v>
      </c>
      <c r="H4" s="27"/>
      <c r="I4" s="71">
        <v>5</v>
      </c>
      <c r="J4" s="72" t="s">
        <v>648</v>
      </c>
      <c r="K4" s="73">
        <v>4</v>
      </c>
      <c r="L4" s="71">
        <v>8</v>
      </c>
      <c r="M4" s="72" t="s">
        <v>665</v>
      </c>
      <c r="N4" s="73">
        <v>2</v>
      </c>
      <c r="O4" s="25"/>
      <c r="P4" s="26" t="s">
        <v>33</v>
      </c>
      <c r="Q4" s="27"/>
      <c r="R4" s="25"/>
      <c r="S4" s="26" t="s">
        <v>33</v>
      </c>
      <c r="T4" s="27"/>
      <c r="U4" s="25"/>
      <c r="V4" s="26" t="s">
        <v>33</v>
      </c>
      <c r="W4" s="27"/>
      <c r="X4" s="77">
        <v>4</v>
      </c>
      <c r="Y4" s="78" t="s">
        <v>633</v>
      </c>
      <c r="Z4" s="79">
        <v>19</v>
      </c>
      <c r="AA4" s="71">
        <v>15</v>
      </c>
      <c r="AB4" s="72" t="s">
        <v>661</v>
      </c>
      <c r="AC4" s="73">
        <v>0</v>
      </c>
      <c r="AD4" s="105"/>
      <c r="AE4" s="94"/>
      <c r="AF4" s="94"/>
      <c r="AG4" s="94"/>
      <c r="AH4" s="94"/>
      <c r="AI4" s="94"/>
      <c r="AJ4" s="94"/>
      <c r="AK4" s="94"/>
    </row>
    <row r="5" spans="1:37" ht="15.95" customHeight="1" x14ac:dyDescent="0.15">
      <c r="A5" s="95">
        <v>2</v>
      </c>
      <c r="B5" s="96" t="str">
        <f>IF(データ２!B4="","",VLOOKUP(A5,データ２!$A$2:$B$180,2))</f>
        <v>新田ファイヤーズ</v>
      </c>
      <c r="C5" s="22" t="s">
        <v>34</v>
      </c>
      <c r="D5" s="23" t="s">
        <v>33</v>
      </c>
      <c r="E5" s="24">
        <v>35</v>
      </c>
      <c r="F5" s="98" t="s">
        <v>32</v>
      </c>
      <c r="G5" s="99"/>
      <c r="H5" s="100"/>
      <c r="I5" s="22" t="s">
        <v>34</v>
      </c>
      <c r="J5" s="23" t="s">
        <v>33</v>
      </c>
      <c r="K5" s="24">
        <v>30</v>
      </c>
      <c r="L5" s="68"/>
      <c r="M5" s="69"/>
      <c r="N5" s="70"/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22" t="s">
        <v>34</v>
      </c>
      <c r="V5" s="23" t="s">
        <v>33</v>
      </c>
      <c r="W5" s="24">
        <v>6</v>
      </c>
      <c r="X5" s="22" t="s">
        <v>34</v>
      </c>
      <c r="Y5" s="23" t="s">
        <v>33</v>
      </c>
      <c r="Z5" s="24">
        <v>2</v>
      </c>
      <c r="AA5" s="68"/>
      <c r="AB5" s="69"/>
      <c r="AC5" s="70"/>
      <c r="AD5" s="104">
        <f>COUNTIF(C5:AC6,"○")</f>
        <v>2</v>
      </c>
      <c r="AE5" s="93">
        <f>COUNTIF(C5:AC6,"●")</f>
        <v>0</v>
      </c>
      <c r="AF5" s="93">
        <f>COUNTIF(C5:AC6,"△")</f>
        <v>0</v>
      </c>
      <c r="AG5" s="93">
        <f t="shared" ref="AG5" si="1">+AD5*3+AF5*1</f>
        <v>6</v>
      </c>
      <c r="AH5" s="93">
        <f t="shared" ref="AH5" si="2">+E6+H6+K6+N6+Q6+T6+W6+Z6+AC6</f>
        <v>4</v>
      </c>
      <c r="AI5" s="93">
        <f t="shared" ref="AI5" si="3">+C6+F6+I6+L6+O6+R6+U6+X6+AA6</f>
        <v>24</v>
      </c>
      <c r="AJ5" s="93">
        <f t="shared" ref="AJ5" si="4">+RANK(AG5,$AG$3:$AG$20,0)*100+RANK(AH5,$AH$3:$AH$20,1)*10+RANK(AI5,$AI$3:$AI$20,0)</f>
        <v>334</v>
      </c>
      <c r="AK5" s="93">
        <f t="shared" ref="AK5" si="5">+RANK(AJ5,$AJ$3:$AJ$20,1)</f>
        <v>4</v>
      </c>
    </row>
    <row r="6" spans="1:37" ht="15.95" customHeight="1" x14ac:dyDescent="0.15">
      <c r="A6" s="95"/>
      <c r="B6" s="97"/>
      <c r="C6" s="25"/>
      <c r="D6" s="26" t="s">
        <v>33</v>
      </c>
      <c r="E6" s="27"/>
      <c r="F6" s="101"/>
      <c r="G6" s="102"/>
      <c r="H6" s="103"/>
      <c r="I6" s="25"/>
      <c r="J6" s="26" t="s">
        <v>33</v>
      </c>
      <c r="K6" s="27"/>
      <c r="L6" s="71">
        <v>9</v>
      </c>
      <c r="M6" s="72" t="s">
        <v>643</v>
      </c>
      <c r="N6" s="73">
        <v>4</v>
      </c>
      <c r="O6" s="25"/>
      <c r="P6" s="26" t="s">
        <v>33</v>
      </c>
      <c r="Q6" s="27"/>
      <c r="R6" s="25"/>
      <c r="S6" s="26" t="s">
        <v>33</v>
      </c>
      <c r="T6" s="27"/>
      <c r="U6" s="25"/>
      <c r="V6" s="26" t="s">
        <v>33</v>
      </c>
      <c r="W6" s="27"/>
      <c r="X6" s="25"/>
      <c r="Y6" s="26" t="s">
        <v>33</v>
      </c>
      <c r="Z6" s="27"/>
      <c r="AA6" s="71">
        <v>15</v>
      </c>
      <c r="AB6" s="72" t="s">
        <v>653</v>
      </c>
      <c r="AC6" s="73">
        <v>0</v>
      </c>
      <c r="AD6" s="105"/>
      <c r="AE6" s="94"/>
      <c r="AF6" s="94"/>
      <c r="AG6" s="94"/>
      <c r="AH6" s="94"/>
      <c r="AI6" s="94"/>
      <c r="AJ6" s="94"/>
      <c r="AK6" s="94"/>
    </row>
    <row r="7" spans="1:37" ht="15.95" customHeight="1" x14ac:dyDescent="0.15">
      <c r="A7" s="95">
        <v>3</v>
      </c>
      <c r="B7" s="96" t="str">
        <f>IF(データ２!B6="","",VLOOKUP(A7,データ２!$A$2:$B$180,2))</f>
        <v>リトルジャイアンツ</v>
      </c>
      <c r="C7" s="74"/>
      <c r="D7" s="75"/>
      <c r="E7" s="76"/>
      <c r="F7" s="22" t="s">
        <v>34</v>
      </c>
      <c r="G7" s="23" t="s">
        <v>33</v>
      </c>
      <c r="H7" s="24">
        <v>30</v>
      </c>
      <c r="I7" s="98" t="s">
        <v>32</v>
      </c>
      <c r="J7" s="99"/>
      <c r="K7" s="100"/>
      <c r="L7" s="68"/>
      <c r="M7" s="69"/>
      <c r="N7" s="70"/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74"/>
      <c r="Y7" s="75"/>
      <c r="Z7" s="76"/>
      <c r="AA7" s="22" t="s">
        <v>34</v>
      </c>
      <c r="AB7" s="23" t="s">
        <v>33</v>
      </c>
      <c r="AC7" s="24">
        <v>16</v>
      </c>
      <c r="AD7" s="104">
        <f>COUNTIF(C7:AC8,"○")</f>
        <v>1</v>
      </c>
      <c r="AE7" s="93">
        <f>COUNTIF(C7:AC8,"●")</f>
        <v>2</v>
      </c>
      <c r="AF7" s="93">
        <f>COUNTIF(C7:AC8,"△")</f>
        <v>0</v>
      </c>
      <c r="AG7" s="93">
        <f t="shared" ref="AG7" si="6">+AD7*3+AF7*1</f>
        <v>3</v>
      </c>
      <c r="AH7" s="93">
        <f t="shared" ref="AH7" si="7">+E8+H8+K8+N8+Q8+T8+W8+Z8+AC8</f>
        <v>22</v>
      </c>
      <c r="AI7" s="93">
        <f t="shared" ref="AI7" si="8">+C8+F8+I8+L8+O8+R8+U8+X8+AA8</f>
        <v>18</v>
      </c>
      <c r="AJ7" s="93">
        <f t="shared" ref="AJ7" si="9">+RANK(AG7,$AG$3:$AG$20,0)*100+RANK(AH7,$AH$3:$AH$20,1)*10+RANK(AI7,$AI$3:$AI$20,0)</f>
        <v>665</v>
      </c>
      <c r="AK7" s="93">
        <f t="shared" ref="AK7" si="10">+RANK(AJ7,$AJ$3:$AJ$20,1)</f>
        <v>7</v>
      </c>
    </row>
    <row r="8" spans="1:37" ht="15.95" customHeight="1" x14ac:dyDescent="0.15">
      <c r="A8" s="95"/>
      <c r="B8" s="97"/>
      <c r="C8" s="77">
        <v>4</v>
      </c>
      <c r="D8" s="78" t="s">
        <v>649</v>
      </c>
      <c r="E8" s="79">
        <v>5</v>
      </c>
      <c r="F8" s="25"/>
      <c r="G8" s="26" t="s">
        <v>33</v>
      </c>
      <c r="H8" s="27"/>
      <c r="I8" s="101"/>
      <c r="J8" s="102"/>
      <c r="K8" s="103"/>
      <c r="L8" s="71">
        <v>10</v>
      </c>
      <c r="M8" s="72" t="s">
        <v>636</v>
      </c>
      <c r="N8" s="73">
        <v>7</v>
      </c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77">
        <v>4</v>
      </c>
      <c r="Y8" s="78" t="s">
        <v>660</v>
      </c>
      <c r="Z8" s="79">
        <v>10</v>
      </c>
      <c r="AA8" s="25"/>
      <c r="AB8" s="26" t="s">
        <v>33</v>
      </c>
      <c r="AC8" s="27"/>
      <c r="AD8" s="105"/>
      <c r="AE8" s="94"/>
      <c r="AF8" s="94"/>
      <c r="AG8" s="94"/>
      <c r="AH8" s="94"/>
      <c r="AI8" s="94"/>
      <c r="AJ8" s="94"/>
      <c r="AK8" s="94"/>
    </row>
    <row r="9" spans="1:37" ht="15.95" customHeight="1" x14ac:dyDescent="0.15">
      <c r="A9" s="95">
        <v>4</v>
      </c>
      <c r="B9" s="96" t="str">
        <f>IF(データ２!B8="","",VLOOKUP(A9,データ２!$A$2:$B$180,2))</f>
        <v>入谷レッズ</v>
      </c>
      <c r="C9" s="74"/>
      <c r="D9" s="75"/>
      <c r="E9" s="76"/>
      <c r="F9" s="74"/>
      <c r="G9" s="75"/>
      <c r="H9" s="76"/>
      <c r="I9" s="74"/>
      <c r="J9" s="75"/>
      <c r="K9" s="76"/>
      <c r="L9" s="98" t="s">
        <v>32</v>
      </c>
      <c r="M9" s="99"/>
      <c r="N9" s="100"/>
      <c r="O9" s="74"/>
      <c r="P9" s="75"/>
      <c r="Q9" s="76"/>
      <c r="R9" s="22" t="s">
        <v>34</v>
      </c>
      <c r="S9" s="23" t="s">
        <v>33</v>
      </c>
      <c r="T9" s="24">
        <v>4</v>
      </c>
      <c r="U9" s="68"/>
      <c r="V9" s="69"/>
      <c r="W9" s="70"/>
      <c r="X9" s="22" t="s">
        <v>34</v>
      </c>
      <c r="Y9" s="23" t="s">
        <v>33</v>
      </c>
      <c r="Z9" s="24">
        <v>17</v>
      </c>
      <c r="AA9" s="68"/>
      <c r="AB9" s="69"/>
      <c r="AC9" s="70"/>
      <c r="AD9" s="104">
        <f>COUNTIF(C9:AC10,"○")</f>
        <v>2</v>
      </c>
      <c r="AE9" s="93">
        <f>COUNTIF(C9:AC10,"●")</f>
        <v>4</v>
      </c>
      <c r="AF9" s="93">
        <f>COUNTIF(C9:AC10,"△")</f>
        <v>0</v>
      </c>
      <c r="AG9" s="93">
        <f>+AD9*3+AF9*1</f>
        <v>6</v>
      </c>
      <c r="AH9" s="93">
        <f t="shared" ref="AH9" si="11">+E10+H10+K10+N10+Q10+T10+W10+Z10+AC10</f>
        <v>40</v>
      </c>
      <c r="AI9" s="93">
        <f t="shared" ref="AI9" si="12">+C10+F10+I10+L10+O10+R10+U10+X10+AA10</f>
        <v>30</v>
      </c>
      <c r="AJ9" s="93">
        <f t="shared" ref="AJ9" si="13">+RANK(AG9,$AG$3:$AG$20,0)*100+RANK(AH9,$AH$3:$AH$20,1)*10+RANK(AI9,$AI$3:$AI$20,0)</f>
        <v>383</v>
      </c>
      <c r="AK9" s="93">
        <f t="shared" ref="AK9" si="14">+RANK(AJ9,$AJ$3:$AJ$20,1)</f>
        <v>5</v>
      </c>
    </row>
    <row r="10" spans="1:37" ht="15.95" customHeight="1" x14ac:dyDescent="0.15">
      <c r="A10" s="95"/>
      <c r="B10" s="97"/>
      <c r="C10" s="77">
        <v>2</v>
      </c>
      <c r="D10" s="78" t="s">
        <v>666</v>
      </c>
      <c r="E10" s="79">
        <v>8</v>
      </c>
      <c r="F10" s="77">
        <v>4</v>
      </c>
      <c r="G10" s="78" t="s">
        <v>644</v>
      </c>
      <c r="H10" s="79">
        <v>9</v>
      </c>
      <c r="I10" s="77">
        <v>7</v>
      </c>
      <c r="J10" s="78" t="s">
        <v>635</v>
      </c>
      <c r="K10" s="79">
        <v>10</v>
      </c>
      <c r="L10" s="101"/>
      <c r="M10" s="102"/>
      <c r="N10" s="103"/>
      <c r="O10" s="77">
        <v>1</v>
      </c>
      <c r="P10" s="78" t="s">
        <v>660</v>
      </c>
      <c r="Q10" s="79">
        <v>5</v>
      </c>
      <c r="R10" s="25"/>
      <c r="S10" s="26" t="s">
        <v>33</v>
      </c>
      <c r="T10" s="27"/>
      <c r="U10" s="71">
        <v>10</v>
      </c>
      <c r="V10" s="72" t="s">
        <v>636</v>
      </c>
      <c r="W10" s="73">
        <v>4</v>
      </c>
      <c r="X10" s="25"/>
      <c r="Y10" s="26" t="s">
        <v>33</v>
      </c>
      <c r="Z10" s="27"/>
      <c r="AA10" s="71">
        <v>6</v>
      </c>
      <c r="AB10" s="72" t="s">
        <v>663</v>
      </c>
      <c r="AC10" s="73">
        <v>4</v>
      </c>
      <c r="AD10" s="105"/>
      <c r="AE10" s="94"/>
      <c r="AF10" s="94"/>
      <c r="AG10" s="94"/>
      <c r="AH10" s="94"/>
      <c r="AI10" s="94"/>
      <c r="AJ10" s="94"/>
      <c r="AK10" s="94"/>
    </row>
    <row r="11" spans="1:37" ht="15.95" customHeight="1" x14ac:dyDescent="0.15">
      <c r="A11" s="95">
        <v>5</v>
      </c>
      <c r="B11" s="96" t="str">
        <f>IF(データ２!B10="","",VLOOKUP(A11,データ２!$A$2:$B$180,2))</f>
        <v>荒川コンドル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68"/>
      <c r="M11" s="69"/>
      <c r="N11" s="70"/>
      <c r="O11" s="98" t="s">
        <v>32</v>
      </c>
      <c r="P11" s="99"/>
      <c r="Q11" s="100"/>
      <c r="R11" s="22" t="s">
        <v>34</v>
      </c>
      <c r="S11" s="23" t="s">
        <v>33</v>
      </c>
      <c r="T11" s="24">
        <v>12</v>
      </c>
      <c r="U11" s="22" t="s">
        <v>34</v>
      </c>
      <c r="V11" s="23" t="s">
        <v>33</v>
      </c>
      <c r="W11" s="24">
        <v>18</v>
      </c>
      <c r="X11" s="22" t="s">
        <v>34</v>
      </c>
      <c r="Y11" s="23" t="s">
        <v>33</v>
      </c>
      <c r="Z11" s="24">
        <v>23</v>
      </c>
      <c r="AA11" s="68"/>
      <c r="AB11" s="69"/>
      <c r="AC11" s="70"/>
      <c r="AD11" s="104">
        <f>COUNTIF(C11:AC12,"○")</f>
        <v>2</v>
      </c>
      <c r="AE11" s="93">
        <f>COUNTIF(C11:AC12,"●")</f>
        <v>0</v>
      </c>
      <c r="AF11" s="93">
        <f>COUNTIF(C11:AC12,"△")</f>
        <v>0</v>
      </c>
      <c r="AG11" s="93">
        <f>+AD11*3+AF11*1</f>
        <v>6</v>
      </c>
      <c r="AH11" s="93">
        <f t="shared" ref="AH11" si="15">+E12+H12+K12+N12+Q12+T12+W12+Z12+AC12</f>
        <v>2</v>
      </c>
      <c r="AI11" s="93">
        <f t="shared" ref="AI11" si="16">+C12+F12+I12+L12+O12+R12+U12+X12+AA12</f>
        <v>15</v>
      </c>
      <c r="AJ11" s="93">
        <f t="shared" ref="AJ11" si="17">+RANK(AG11,$AG$3:$AG$20,0)*100+RANK(AH11,$AH$3:$AH$20,1)*10+RANK(AI11,$AI$3:$AI$20,0)</f>
        <v>316</v>
      </c>
      <c r="AK11" s="93">
        <f t="shared" ref="AK11" si="18">+RANK(AJ11,$AJ$3:$AJ$20,1)</f>
        <v>3</v>
      </c>
    </row>
    <row r="12" spans="1:37" ht="15.95" customHeight="1" x14ac:dyDescent="0.15">
      <c r="A12" s="95"/>
      <c r="B12" s="97"/>
      <c r="C12" s="25"/>
      <c r="D12" s="26" t="s">
        <v>33</v>
      </c>
      <c r="E12" s="27"/>
      <c r="F12" s="25"/>
      <c r="G12" s="26" t="s">
        <v>33</v>
      </c>
      <c r="H12" s="27"/>
      <c r="I12" s="25"/>
      <c r="J12" s="26" t="s">
        <v>33</v>
      </c>
      <c r="K12" s="27"/>
      <c r="L12" s="71">
        <v>5</v>
      </c>
      <c r="M12" s="72" t="s">
        <v>661</v>
      </c>
      <c r="N12" s="73">
        <v>1</v>
      </c>
      <c r="O12" s="101"/>
      <c r="P12" s="102"/>
      <c r="Q12" s="103"/>
      <c r="R12" s="25"/>
      <c r="S12" s="26" t="s">
        <v>33</v>
      </c>
      <c r="T12" s="27"/>
      <c r="U12" s="25"/>
      <c r="V12" s="26" t="s">
        <v>33</v>
      </c>
      <c r="W12" s="27"/>
      <c r="X12" s="25"/>
      <c r="Y12" s="26" t="s">
        <v>33</v>
      </c>
      <c r="Z12" s="27"/>
      <c r="AA12" s="71">
        <v>10</v>
      </c>
      <c r="AB12" s="72" t="s">
        <v>626</v>
      </c>
      <c r="AC12" s="73">
        <v>1</v>
      </c>
      <c r="AD12" s="105"/>
      <c r="AE12" s="94"/>
      <c r="AF12" s="94"/>
      <c r="AG12" s="94"/>
      <c r="AH12" s="94"/>
      <c r="AI12" s="94"/>
      <c r="AJ12" s="94"/>
      <c r="AK12" s="94"/>
    </row>
    <row r="13" spans="1:37" ht="15.95" customHeight="1" x14ac:dyDescent="0.15">
      <c r="A13" s="95">
        <v>6</v>
      </c>
      <c r="B13" s="96" t="str">
        <f>IF(データ２!B12="","",VLOOKUP(A13,データ２!$A$2:$B$180,2))</f>
        <v>篠崎アトムズ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22" t="s">
        <v>34</v>
      </c>
      <c r="M13" s="23" t="s">
        <v>33</v>
      </c>
      <c r="N13" s="24">
        <v>4</v>
      </c>
      <c r="O13" s="22" t="s">
        <v>34</v>
      </c>
      <c r="P13" s="23" t="s">
        <v>33</v>
      </c>
      <c r="Q13" s="24">
        <v>12</v>
      </c>
      <c r="R13" s="98" t="s">
        <v>32</v>
      </c>
      <c r="S13" s="99"/>
      <c r="T13" s="100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68"/>
      <c r="AB13" s="69"/>
      <c r="AC13" s="70"/>
      <c r="AD13" s="104">
        <f>COUNTIF(C13:AC14,"○")</f>
        <v>1</v>
      </c>
      <c r="AE13" s="93">
        <f>COUNTIF(C13:AC14,"●")</f>
        <v>0</v>
      </c>
      <c r="AF13" s="93">
        <f>COUNTIF(C13:AC14,"△")</f>
        <v>0</v>
      </c>
      <c r="AG13" s="93">
        <f>+AD13*3+AF13*1</f>
        <v>3</v>
      </c>
      <c r="AH13" s="93">
        <f t="shared" ref="AH13" si="19">+E14+H14+K14+N14+Q14+T14+W14+Z14+AC14</f>
        <v>3</v>
      </c>
      <c r="AI13" s="93">
        <f t="shared" ref="AI13" si="20">+C14+F14+I14+L14+O14+R14+U14+X14+AA14</f>
        <v>9</v>
      </c>
      <c r="AJ13" s="93">
        <f t="shared" ref="AJ13" si="21">+RANK(AG13,$AG$3:$AG$20,0)*100+RANK(AH13,$AH$3:$AH$20,1)*10+RANK(AI13,$AI$3:$AI$20,0)</f>
        <v>627</v>
      </c>
      <c r="AK13" s="93">
        <f t="shared" ref="AK13" si="22">+RANK(AJ13,$AJ$3:$AJ$20,1)</f>
        <v>6</v>
      </c>
    </row>
    <row r="14" spans="1:37" ht="15.95" customHeight="1" x14ac:dyDescent="0.15">
      <c r="A14" s="95"/>
      <c r="B14" s="97"/>
      <c r="C14" s="25"/>
      <c r="D14" s="26" t="s">
        <v>33</v>
      </c>
      <c r="E14" s="27"/>
      <c r="F14" s="25"/>
      <c r="G14" s="26" t="s">
        <v>33</v>
      </c>
      <c r="H14" s="27"/>
      <c r="I14" s="25"/>
      <c r="J14" s="26" t="s">
        <v>33</v>
      </c>
      <c r="K14" s="27"/>
      <c r="L14" s="25"/>
      <c r="M14" s="26" t="s">
        <v>33</v>
      </c>
      <c r="N14" s="27"/>
      <c r="O14" s="25"/>
      <c r="P14" s="26" t="s">
        <v>33</v>
      </c>
      <c r="Q14" s="27"/>
      <c r="R14" s="101"/>
      <c r="S14" s="102"/>
      <c r="T14" s="103"/>
      <c r="U14" s="25"/>
      <c r="V14" s="26" t="s">
        <v>33</v>
      </c>
      <c r="W14" s="27"/>
      <c r="X14" s="25"/>
      <c r="Y14" s="26" t="s">
        <v>33</v>
      </c>
      <c r="Z14" s="27"/>
      <c r="AA14" s="71">
        <v>9</v>
      </c>
      <c r="AB14" s="72" t="s">
        <v>642</v>
      </c>
      <c r="AC14" s="73">
        <v>3</v>
      </c>
      <c r="AD14" s="105"/>
      <c r="AE14" s="94"/>
      <c r="AF14" s="94"/>
      <c r="AG14" s="94"/>
      <c r="AH14" s="94"/>
      <c r="AI14" s="94"/>
      <c r="AJ14" s="94"/>
      <c r="AK14" s="94"/>
    </row>
    <row r="15" spans="1:37" ht="15.95" customHeight="1" x14ac:dyDescent="0.15">
      <c r="A15" s="95">
        <v>7</v>
      </c>
      <c r="B15" s="96" t="str">
        <f>IF(データ２!B14="","",VLOOKUP(A15,データ２!$A$2:$B$180,2))</f>
        <v>東雲メッツ</v>
      </c>
      <c r="C15" s="22" t="s">
        <v>34</v>
      </c>
      <c r="D15" s="23" t="s">
        <v>33</v>
      </c>
      <c r="E15" s="24">
        <v>13</v>
      </c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74"/>
      <c r="M15" s="75"/>
      <c r="N15" s="76"/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98" t="s">
        <v>32</v>
      </c>
      <c r="V15" s="99"/>
      <c r="W15" s="100"/>
      <c r="X15" s="74"/>
      <c r="Y15" s="75"/>
      <c r="Z15" s="76"/>
      <c r="AA15" s="22" t="s">
        <v>34</v>
      </c>
      <c r="AB15" s="23" t="s">
        <v>33</v>
      </c>
      <c r="AC15" s="24">
        <v>34</v>
      </c>
      <c r="AD15" s="104">
        <f>COUNTIF(C15:AC16,"○")</f>
        <v>0</v>
      </c>
      <c r="AE15" s="93">
        <f>COUNTIF(C15:AC16,"●")</f>
        <v>2</v>
      </c>
      <c r="AF15" s="93">
        <f>COUNTIF(C15:AC16,"△")</f>
        <v>0</v>
      </c>
      <c r="AG15" s="93">
        <f>+AD15*3+AF15*1</f>
        <v>0</v>
      </c>
      <c r="AH15" s="93">
        <f t="shared" ref="AH15" si="23">+E16+H16+K16+N16+Q16+T16+W16+Z16+AC16</f>
        <v>18</v>
      </c>
      <c r="AI15" s="93">
        <f t="shared" ref="AI15" si="24">+C16+F16+I16+L16+O16+R16+U16+X16+AA16</f>
        <v>6</v>
      </c>
      <c r="AJ15" s="93">
        <f t="shared" ref="AJ15" si="25">+RANK(AG15,$AG$3:$AG$20,0)*100+RANK(AH15,$AH$3:$AH$20,1)*10+RANK(AI15,$AI$3:$AI$20,0)</f>
        <v>859</v>
      </c>
      <c r="AK15" s="93">
        <f t="shared" ref="AK15" si="26">+RANK(AJ15,$AJ$3:$AJ$20,1)</f>
        <v>8</v>
      </c>
    </row>
    <row r="16" spans="1:37" ht="15.95" customHeight="1" x14ac:dyDescent="0.15">
      <c r="A16" s="95"/>
      <c r="B16" s="97"/>
      <c r="C16" s="25"/>
      <c r="D16" s="26" t="s">
        <v>33</v>
      </c>
      <c r="E16" s="27"/>
      <c r="F16" s="25"/>
      <c r="G16" s="26" t="s">
        <v>33</v>
      </c>
      <c r="H16" s="27"/>
      <c r="I16" s="25"/>
      <c r="J16" s="26" t="s">
        <v>33</v>
      </c>
      <c r="K16" s="27"/>
      <c r="L16" s="77">
        <v>4</v>
      </c>
      <c r="M16" s="78" t="s">
        <v>635</v>
      </c>
      <c r="N16" s="79">
        <v>10</v>
      </c>
      <c r="O16" s="25"/>
      <c r="P16" s="26" t="s">
        <v>33</v>
      </c>
      <c r="Q16" s="27"/>
      <c r="R16" s="25"/>
      <c r="S16" s="26" t="s">
        <v>33</v>
      </c>
      <c r="T16" s="27"/>
      <c r="U16" s="101"/>
      <c r="V16" s="102"/>
      <c r="W16" s="103"/>
      <c r="X16" s="77">
        <v>2</v>
      </c>
      <c r="Y16" s="78" t="s">
        <v>667</v>
      </c>
      <c r="Z16" s="79">
        <v>8</v>
      </c>
      <c r="AA16" s="25"/>
      <c r="AB16" s="26" t="s">
        <v>33</v>
      </c>
      <c r="AC16" s="27"/>
      <c r="AD16" s="105"/>
      <c r="AE16" s="94"/>
      <c r="AF16" s="94"/>
      <c r="AG16" s="94"/>
      <c r="AH16" s="94"/>
      <c r="AI16" s="94"/>
      <c r="AJ16" s="94"/>
      <c r="AK16" s="94"/>
    </row>
    <row r="17" spans="1:37" ht="15.95" customHeight="1" x14ac:dyDescent="0.15">
      <c r="A17" s="95">
        <v>8</v>
      </c>
      <c r="B17" s="96" t="str">
        <f>IF(データ２!B16="","",VLOOKUP(A17,データ２!$A$2:$B$180,2))</f>
        <v>山野Ｒイーグルス</v>
      </c>
      <c r="C17" s="68"/>
      <c r="D17" s="69"/>
      <c r="E17" s="70"/>
      <c r="F17" s="22" t="s">
        <v>34</v>
      </c>
      <c r="G17" s="23" t="s">
        <v>33</v>
      </c>
      <c r="H17" s="24">
        <v>2</v>
      </c>
      <c r="I17" s="68"/>
      <c r="J17" s="69"/>
      <c r="K17" s="70"/>
      <c r="L17" s="22" t="s">
        <v>34</v>
      </c>
      <c r="M17" s="23" t="s">
        <v>33</v>
      </c>
      <c r="N17" s="24">
        <v>17</v>
      </c>
      <c r="O17" s="22" t="s">
        <v>34</v>
      </c>
      <c r="P17" s="23" t="s">
        <v>33</v>
      </c>
      <c r="Q17" s="24">
        <v>23</v>
      </c>
      <c r="R17" s="22" t="s">
        <v>34</v>
      </c>
      <c r="S17" s="23" t="s">
        <v>33</v>
      </c>
      <c r="T17" s="24">
        <v>28</v>
      </c>
      <c r="U17" s="68"/>
      <c r="V17" s="69"/>
      <c r="W17" s="70"/>
      <c r="X17" s="98" t="s">
        <v>32</v>
      </c>
      <c r="Y17" s="99"/>
      <c r="Z17" s="100"/>
      <c r="AA17" s="22" t="s">
        <v>34</v>
      </c>
      <c r="AB17" s="23" t="s">
        <v>33</v>
      </c>
      <c r="AC17" s="24">
        <v>36</v>
      </c>
      <c r="AD17" s="104">
        <f>COUNTIF(C17:AC18,"○")</f>
        <v>3</v>
      </c>
      <c r="AE17" s="93">
        <f>COUNTIF(C17:AC18,"●")</f>
        <v>0</v>
      </c>
      <c r="AF17" s="93">
        <f>COUNTIF(C17:AC18,"△")</f>
        <v>0</v>
      </c>
      <c r="AG17" s="93">
        <f>+AD17*3+AF17*1</f>
        <v>9</v>
      </c>
      <c r="AH17" s="93">
        <f t="shared" ref="AH17" si="27">+E18+H18+K18+N18+Q18+T18+W18+Z18+AC18</f>
        <v>10</v>
      </c>
      <c r="AI17" s="93">
        <f t="shared" ref="AI17" si="28">+C18+F18+I18+L18+O18+R18+U18+X18+AA18</f>
        <v>37</v>
      </c>
      <c r="AJ17" s="93">
        <f t="shared" ref="AJ17" si="29">+RANK(AG17,$AG$3:$AG$20,0)*100+RANK(AH17,$AH$3:$AH$20,1)*10+RANK(AI17,$AI$3:$AI$20,0)</f>
        <v>141</v>
      </c>
      <c r="AK17" s="93">
        <f t="shared" ref="AK17" si="30">+RANK(AJ17,$AJ$3:$AJ$20,1)</f>
        <v>1</v>
      </c>
    </row>
    <row r="18" spans="1:37" ht="15.95" customHeight="1" x14ac:dyDescent="0.15">
      <c r="A18" s="95"/>
      <c r="B18" s="97"/>
      <c r="C18" s="71">
        <v>19</v>
      </c>
      <c r="D18" s="72" t="s">
        <v>634</v>
      </c>
      <c r="E18" s="73">
        <v>4</v>
      </c>
      <c r="F18" s="25"/>
      <c r="G18" s="26" t="s">
        <v>33</v>
      </c>
      <c r="H18" s="27"/>
      <c r="I18" s="71">
        <v>10</v>
      </c>
      <c r="J18" s="72" t="s">
        <v>661</v>
      </c>
      <c r="K18" s="73">
        <v>4</v>
      </c>
      <c r="L18" s="25"/>
      <c r="M18" s="26" t="s">
        <v>33</v>
      </c>
      <c r="N18" s="27"/>
      <c r="O18" s="25"/>
      <c r="P18" s="26" t="s">
        <v>33</v>
      </c>
      <c r="Q18" s="27"/>
      <c r="R18" s="25"/>
      <c r="S18" s="26" t="s">
        <v>33</v>
      </c>
      <c r="T18" s="27"/>
      <c r="U18" s="71">
        <v>8</v>
      </c>
      <c r="V18" s="72" t="s">
        <v>663</v>
      </c>
      <c r="W18" s="73">
        <v>2</v>
      </c>
      <c r="X18" s="101"/>
      <c r="Y18" s="102"/>
      <c r="Z18" s="103"/>
      <c r="AA18" s="25"/>
      <c r="AB18" s="26" t="s">
        <v>33</v>
      </c>
      <c r="AC18" s="27"/>
      <c r="AD18" s="105"/>
      <c r="AE18" s="94"/>
      <c r="AF18" s="94"/>
      <c r="AG18" s="94"/>
      <c r="AH18" s="94"/>
      <c r="AI18" s="94"/>
      <c r="AJ18" s="94"/>
      <c r="AK18" s="94"/>
    </row>
    <row r="19" spans="1:37" ht="15.95" customHeight="1" x14ac:dyDescent="0.15">
      <c r="A19" s="95">
        <v>9</v>
      </c>
      <c r="B19" s="96" t="str">
        <f>IF(データ２!B18="","",VLOOKUP(A19,データ２!$A$2:$B$180,2))</f>
        <v>八潮ドリームキッズ</v>
      </c>
      <c r="C19" s="74"/>
      <c r="D19" s="75"/>
      <c r="E19" s="76"/>
      <c r="F19" s="74"/>
      <c r="G19" s="75"/>
      <c r="H19" s="76"/>
      <c r="I19" s="22" t="s">
        <v>34</v>
      </c>
      <c r="J19" s="23" t="s">
        <v>33</v>
      </c>
      <c r="K19" s="24">
        <v>16</v>
      </c>
      <c r="L19" s="74"/>
      <c r="M19" s="75"/>
      <c r="N19" s="76"/>
      <c r="O19" s="74"/>
      <c r="P19" s="75"/>
      <c r="Q19" s="76"/>
      <c r="R19" s="74"/>
      <c r="S19" s="75"/>
      <c r="T19" s="76"/>
      <c r="U19" s="22" t="s">
        <v>34</v>
      </c>
      <c r="V19" s="23" t="s">
        <v>33</v>
      </c>
      <c r="W19" s="24">
        <v>34</v>
      </c>
      <c r="X19" s="22" t="s">
        <v>34</v>
      </c>
      <c r="Y19" s="23" t="s">
        <v>33</v>
      </c>
      <c r="Z19" s="24">
        <v>36</v>
      </c>
      <c r="AA19" s="98" t="s">
        <v>32</v>
      </c>
      <c r="AB19" s="99"/>
      <c r="AC19" s="100"/>
      <c r="AD19" s="104">
        <f>COUNTIF(C19:AC20,"○")</f>
        <v>0</v>
      </c>
      <c r="AE19" s="93">
        <f>COUNTIF(C19:AC20,"●")</f>
        <v>5</v>
      </c>
      <c r="AF19" s="93">
        <f>COUNTIF(C19:AC20,"△")</f>
        <v>0</v>
      </c>
      <c r="AG19" s="93">
        <f>+AD19*3+AF19*1</f>
        <v>0</v>
      </c>
      <c r="AH19" s="93">
        <f t="shared" ref="AH19" si="31">+E20+H20+K20+N20+Q20+T20+W20+Z20+AC20</f>
        <v>55</v>
      </c>
      <c r="AI19" s="93">
        <f t="shared" ref="AI19" si="32">+C20+F20+I20+L20+O20+R20+U20+X20+AA20</f>
        <v>8</v>
      </c>
      <c r="AJ19" s="93">
        <f t="shared" ref="AJ19" si="33">+RANK(AG19,$AG$3:$AG$20,0)*100+RANK(AH19,$AH$3:$AH$20,1)*10+RANK(AI19,$AI$3:$AI$20,0)</f>
        <v>898</v>
      </c>
      <c r="AK19" s="93">
        <f t="shared" ref="AK19" si="34">+RANK(AJ19,$AJ$3:$AJ$20,1)</f>
        <v>9</v>
      </c>
    </row>
    <row r="20" spans="1:37" ht="15.95" customHeight="1" x14ac:dyDescent="0.15">
      <c r="A20" s="95"/>
      <c r="B20" s="97"/>
      <c r="C20" s="77">
        <v>0</v>
      </c>
      <c r="D20" s="78" t="s">
        <v>660</v>
      </c>
      <c r="E20" s="79">
        <v>15</v>
      </c>
      <c r="F20" s="77">
        <v>0</v>
      </c>
      <c r="G20" s="78" t="s">
        <v>654</v>
      </c>
      <c r="H20" s="79">
        <v>15</v>
      </c>
      <c r="I20" s="25"/>
      <c r="J20" s="26" t="s">
        <v>33</v>
      </c>
      <c r="K20" s="27"/>
      <c r="L20" s="77">
        <v>4</v>
      </c>
      <c r="M20" s="78" t="s">
        <v>664</v>
      </c>
      <c r="N20" s="79">
        <v>6</v>
      </c>
      <c r="O20" s="77">
        <v>1</v>
      </c>
      <c r="P20" s="78" t="s">
        <v>625</v>
      </c>
      <c r="Q20" s="79">
        <v>10</v>
      </c>
      <c r="R20" s="77">
        <v>3</v>
      </c>
      <c r="S20" s="78" t="s">
        <v>641</v>
      </c>
      <c r="T20" s="79">
        <v>9</v>
      </c>
      <c r="U20" s="25"/>
      <c r="V20" s="26" t="s">
        <v>33</v>
      </c>
      <c r="W20" s="27"/>
      <c r="X20" s="25"/>
      <c r="Y20" s="26" t="s">
        <v>33</v>
      </c>
      <c r="Z20" s="27"/>
      <c r="AA20" s="101"/>
      <c r="AB20" s="102"/>
      <c r="AC20" s="103"/>
      <c r="AD20" s="105"/>
      <c r="AE20" s="94"/>
      <c r="AF20" s="94"/>
      <c r="AG20" s="94"/>
      <c r="AH20" s="94"/>
      <c r="AI20" s="94"/>
      <c r="AJ20" s="94"/>
      <c r="AK20" s="94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14</v>
      </c>
      <c r="AE21" s="16">
        <f>SUM(AE3:AE20)</f>
        <v>14</v>
      </c>
      <c r="AF21" s="16">
        <f>SUM(AF3:AF20)</f>
        <v>0</v>
      </c>
      <c r="AH21" s="16">
        <f>SUM(AH3:AH20)</f>
        <v>179</v>
      </c>
      <c r="AI21" s="16">
        <f>SUM(AI3:AI20)</f>
        <v>179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2016/2/1</v>
      </c>
      <c r="C32" s="7" t="str">
        <f>+データ１!$B$4</f>
        <v xml:space="preserve">２０１６年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第１０回大会  　　　        　Ｂブロック     　　              ２０１６</v>
      </c>
      <c r="C33" s="106" t="str">
        <f>+IF(B34="","",+B34)</f>
        <v>品川レインボーズ</v>
      </c>
      <c r="D33" s="107"/>
      <c r="E33" s="108"/>
      <c r="F33" s="106" t="str">
        <f>+IF(B36="","",+B36)</f>
        <v>新宿ドリーム</v>
      </c>
      <c r="G33" s="107"/>
      <c r="H33" s="108"/>
      <c r="I33" s="106" t="str">
        <f>+IF(B38="","",+B38)</f>
        <v>船四アタックス</v>
      </c>
      <c r="J33" s="107"/>
      <c r="K33" s="108"/>
      <c r="L33" s="106" t="str">
        <f>+IF(B40="","",+B40)</f>
        <v>大塚スネイクス</v>
      </c>
      <c r="M33" s="107"/>
      <c r="N33" s="108"/>
      <c r="O33" s="106" t="str">
        <f>+IF(B42="","",+B42)</f>
        <v>東陽フェニックス</v>
      </c>
      <c r="P33" s="107"/>
      <c r="Q33" s="108"/>
      <c r="R33" s="106" t="str">
        <f>+IF(B44="","",+B44)</f>
        <v>梶山レッドスターズ</v>
      </c>
      <c r="S33" s="107"/>
      <c r="T33" s="108"/>
      <c r="U33" s="106" t="str">
        <f>+IF(B46="","",+B46)</f>
        <v>メガドリームズ</v>
      </c>
      <c r="V33" s="107"/>
      <c r="W33" s="108"/>
      <c r="X33" s="106" t="str">
        <f>+IF(B48="","",+B48)</f>
        <v>アヤメＪｒ</v>
      </c>
      <c r="Y33" s="107"/>
      <c r="Z33" s="108"/>
      <c r="AA33" s="106" t="str">
        <f>+IF(B50="","",+B50)</f>
        <v>西田野球クラブ</v>
      </c>
      <c r="AB33" s="107"/>
      <c r="AC33" s="108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622</v>
      </c>
      <c r="AK33" s="12" t="s">
        <v>22</v>
      </c>
    </row>
    <row r="34" spans="1:37" ht="15.95" customHeight="1" x14ac:dyDescent="0.15">
      <c r="A34" s="95">
        <v>10</v>
      </c>
      <c r="B34" s="96" t="str">
        <f>IF(データ２!B20="","",VLOOKUP(A34,データ２!$A$2:$B$180,2))</f>
        <v>品川レインボーズ</v>
      </c>
      <c r="C34" s="98" t="s">
        <v>32</v>
      </c>
      <c r="D34" s="99"/>
      <c r="E34" s="100"/>
      <c r="F34" s="22" t="s">
        <v>291</v>
      </c>
      <c r="G34" s="23" t="s">
        <v>33</v>
      </c>
      <c r="H34" s="24">
        <v>35</v>
      </c>
      <c r="I34" s="68"/>
      <c r="J34" s="69"/>
      <c r="K34" s="70"/>
      <c r="L34" s="68"/>
      <c r="M34" s="69"/>
      <c r="N34" s="70"/>
      <c r="O34" s="68"/>
      <c r="P34" s="69"/>
      <c r="Q34" s="70"/>
      <c r="R34" s="22" t="s">
        <v>291</v>
      </c>
      <c r="S34" s="23" t="s">
        <v>33</v>
      </c>
      <c r="T34" s="24">
        <v>19</v>
      </c>
      <c r="U34" s="68"/>
      <c r="V34" s="69"/>
      <c r="W34" s="70"/>
      <c r="X34" s="22" t="s">
        <v>291</v>
      </c>
      <c r="Y34" s="23" t="s">
        <v>33</v>
      </c>
      <c r="Z34" s="24">
        <v>5</v>
      </c>
      <c r="AA34" s="68"/>
      <c r="AB34" s="69"/>
      <c r="AC34" s="70"/>
      <c r="AD34" s="104">
        <f>COUNTIF(C34:AC35,"○")</f>
        <v>5</v>
      </c>
      <c r="AE34" s="93">
        <f>COUNTIF(C34:AC35,"●")</f>
        <v>0</v>
      </c>
      <c r="AF34" s="93">
        <f>COUNTIF(C34:AC35,"△")</f>
        <v>0</v>
      </c>
      <c r="AG34" s="93">
        <f>+AD34*3+AF34*1</f>
        <v>15</v>
      </c>
      <c r="AH34" s="93">
        <f>+E35+H35+K35+N35+Q35+T35+W35+Z35+AC35</f>
        <v>15</v>
      </c>
      <c r="AI34" s="93">
        <f>+C35+F35+I35+L35+O35+R35+U35+X35+AA35</f>
        <v>38</v>
      </c>
      <c r="AJ34" s="93">
        <f>+RANK(AG34,$AG$34:$AG$51,0)*100+RANK(AH34,$AH$34:$AH$51,1)*10+RANK(AI34,$AI$34:$AI$51,0)</f>
        <v>212</v>
      </c>
      <c r="AK34" s="93">
        <f>+RANK(AJ34,$AJ$34:$AJ$51,1)</f>
        <v>2</v>
      </c>
    </row>
    <row r="35" spans="1:37" ht="15.95" customHeight="1" x14ac:dyDescent="0.15">
      <c r="A35" s="95"/>
      <c r="B35" s="97"/>
      <c r="C35" s="101"/>
      <c r="D35" s="102"/>
      <c r="E35" s="103"/>
      <c r="F35" s="25"/>
      <c r="G35" s="26" t="s">
        <v>33</v>
      </c>
      <c r="H35" s="27"/>
      <c r="I35" s="71">
        <v>9</v>
      </c>
      <c r="J35" s="72" t="s">
        <v>661</v>
      </c>
      <c r="K35" s="73">
        <v>3</v>
      </c>
      <c r="L35" s="71">
        <v>4</v>
      </c>
      <c r="M35" s="72" t="s">
        <v>665</v>
      </c>
      <c r="N35" s="73">
        <v>2</v>
      </c>
      <c r="O35" s="71">
        <v>8</v>
      </c>
      <c r="P35" s="72" t="s">
        <v>627</v>
      </c>
      <c r="Q35" s="73">
        <v>4</v>
      </c>
      <c r="R35" s="25"/>
      <c r="S35" s="26" t="s">
        <v>33</v>
      </c>
      <c r="T35" s="27"/>
      <c r="U35" s="71">
        <v>7</v>
      </c>
      <c r="V35" s="72" t="s">
        <v>643</v>
      </c>
      <c r="W35" s="73">
        <v>1</v>
      </c>
      <c r="X35" s="25"/>
      <c r="Y35" s="26" t="s">
        <v>33</v>
      </c>
      <c r="Z35" s="27"/>
      <c r="AA35" s="71">
        <v>10</v>
      </c>
      <c r="AB35" s="72" t="s">
        <v>636</v>
      </c>
      <c r="AC35" s="73">
        <v>5</v>
      </c>
      <c r="AD35" s="105"/>
      <c r="AE35" s="94"/>
      <c r="AF35" s="94"/>
      <c r="AG35" s="94"/>
      <c r="AH35" s="94"/>
      <c r="AI35" s="94"/>
      <c r="AJ35" s="94"/>
      <c r="AK35" s="94"/>
    </row>
    <row r="36" spans="1:37" ht="15.95" customHeight="1" x14ac:dyDescent="0.15">
      <c r="A36" s="95">
        <v>11</v>
      </c>
      <c r="B36" s="96" t="str">
        <f>IF(データ２!B22="","",VLOOKUP(A36,データ２!$A$2:$B$180,2))</f>
        <v>新宿ドリーム</v>
      </c>
      <c r="C36" s="22" t="s">
        <v>291</v>
      </c>
      <c r="D36" s="23" t="s">
        <v>33</v>
      </c>
      <c r="E36" s="24">
        <v>35</v>
      </c>
      <c r="F36" s="98" t="s">
        <v>32</v>
      </c>
      <c r="G36" s="99"/>
      <c r="H36" s="100"/>
      <c r="I36" s="22" t="s">
        <v>291</v>
      </c>
      <c r="J36" s="23" t="s">
        <v>33</v>
      </c>
      <c r="K36" s="24">
        <v>30</v>
      </c>
      <c r="L36" s="22" t="s">
        <v>291</v>
      </c>
      <c r="M36" s="23" t="s">
        <v>33</v>
      </c>
      <c r="N36" s="24">
        <v>26</v>
      </c>
      <c r="O36" s="74"/>
      <c r="P36" s="75"/>
      <c r="Q36" s="76"/>
      <c r="R36" s="74"/>
      <c r="S36" s="75"/>
      <c r="T36" s="76"/>
      <c r="U36" s="68"/>
      <c r="V36" s="69"/>
      <c r="W36" s="70"/>
      <c r="X36" s="68"/>
      <c r="Y36" s="69"/>
      <c r="Z36" s="70"/>
      <c r="AA36" s="22" t="s">
        <v>291</v>
      </c>
      <c r="AB36" s="23" t="s">
        <v>33</v>
      </c>
      <c r="AC36" s="24">
        <v>9</v>
      </c>
      <c r="AD36" s="104">
        <f>COUNTIF(C36:AC37,"○")</f>
        <v>2</v>
      </c>
      <c r="AE36" s="93">
        <f>COUNTIF(C36:AC37,"●")</f>
        <v>2</v>
      </c>
      <c r="AF36" s="93">
        <f>COUNTIF(C36:AC37,"△")</f>
        <v>0</v>
      </c>
      <c r="AG36" s="93">
        <f>+AD36*3+AF36*1</f>
        <v>6</v>
      </c>
      <c r="AH36" s="93">
        <f t="shared" ref="AH36" si="35">+E37+H37+K37+N37+Q37+T37+W37+Z37+AC37</f>
        <v>29</v>
      </c>
      <c r="AI36" s="93">
        <f t="shared" ref="AI36" si="36">+C37+F37+I37+L37+O37+R37+U37+X37+AA37</f>
        <v>33</v>
      </c>
      <c r="AJ36" s="93">
        <f t="shared" ref="AJ36" si="37">+RANK(AG36,$AG$34:$AG$51,0)*100+RANK(AH36,$AH$34:$AH$51,1)*10+RANK(AI36,$AI$34:$AI$51,0)</f>
        <v>354</v>
      </c>
      <c r="AK36" s="93">
        <f t="shared" ref="AK36" si="38">+RANK(AJ36,$AJ$34:$AJ$51,1)</f>
        <v>4</v>
      </c>
    </row>
    <row r="37" spans="1:37" ht="15.95" customHeight="1" x14ac:dyDescent="0.15">
      <c r="A37" s="95"/>
      <c r="B37" s="97"/>
      <c r="C37" s="25"/>
      <c r="D37" s="26" t="s">
        <v>33</v>
      </c>
      <c r="E37" s="27"/>
      <c r="F37" s="101"/>
      <c r="G37" s="102"/>
      <c r="H37" s="103"/>
      <c r="I37" s="25"/>
      <c r="J37" s="26" t="s">
        <v>33</v>
      </c>
      <c r="K37" s="27"/>
      <c r="L37" s="25"/>
      <c r="M37" s="26" t="s">
        <v>33</v>
      </c>
      <c r="N37" s="27"/>
      <c r="O37" s="77">
        <v>1</v>
      </c>
      <c r="P37" s="78" t="s">
        <v>677</v>
      </c>
      <c r="Q37" s="79">
        <v>8</v>
      </c>
      <c r="R37" s="77">
        <v>4</v>
      </c>
      <c r="S37" s="78" t="s">
        <v>658</v>
      </c>
      <c r="T37" s="79">
        <v>14</v>
      </c>
      <c r="U37" s="71">
        <v>11</v>
      </c>
      <c r="V37" s="72" t="s">
        <v>642</v>
      </c>
      <c r="W37" s="73">
        <v>5</v>
      </c>
      <c r="X37" s="71">
        <v>17</v>
      </c>
      <c r="Y37" s="72" t="s">
        <v>643</v>
      </c>
      <c r="Z37" s="73">
        <v>2</v>
      </c>
      <c r="AA37" s="25"/>
      <c r="AB37" s="26" t="s">
        <v>33</v>
      </c>
      <c r="AC37" s="27"/>
      <c r="AD37" s="105"/>
      <c r="AE37" s="94"/>
      <c r="AF37" s="94"/>
      <c r="AG37" s="94"/>
      <c r="AH37" s="94"/>
      <c r="AI37" s="94"/>
      <c r="AJ37" s="94"/>
      <c r="AK37" s="94"/>
    </row>
    <row r="38" spans="1:37" ht="15.95" customHeight="1" x14ac:dyDescent="0.15">
      <c r="A38" s="95">
        <v>12</v>
      </c>
      <c r="B38" s="96" t="str">
        <f>IF(データ２!B24="","",VLOOKUP(A38,データ２!$A$2:$B$180,2))</f>
        <v>船四アタックス</v>
      </c>
      <c r="C38" s="74"/>
      <c r="D38" s="75"/>
      <c r="E38" s="76"/>
      <c r="F38" s="22" t="s">
        <v>291</v>
      </c>
      <c r="G38" s="23" t="s">
        <v>33</v>
      </c>
      <c r="H38" s="24">
        <v>30</v>
      </c>
      <c r="I38" s="98" t="s">
        <v>32</v>
      </c>
      <c r="J38" s="99"/>
      <c r="K38" s="100"/>
      <c r="L38" s="68"/>
      <c r="M38" s="69"/>
      <c r="N38" s="70"/>
      <c r="O38" s="22" t="s">
        <v>291</v>
      </c>
      <c r="P38" s="23" t="s">
        <v>33</v>
      </c>
      <c r="Q38" s="24">
        <v>15</v>
      </c>
      <c r="R38" s="74"/>
      <c r="S38" s="75"/>
      <c r="T38" s="76"/>
      <c r="U38" s="22" t="s">
        <v>291</v>
      </c>
      <c r="V38" s="23" t="s">
        <v>33</v>
      </c>
      <c r="W38" s="24">
        <v>3</v>
      </c>
      <c r="X38" s="22" t="s">
        <v>291</v>
      </c>
      <c r="Y38" s="23" t="s">
        <v>33</v>
      </c>
      <c r="Z38" s="24">
        <v>10</v>
      </c>
      <c r="AA38" s="22" t="s">
        <v>291</v>
      </c>
      <c r="AB38" s="23" t="s">
        <v>33</v>
      </c>
      <c r="AC38" s="24">
        <v>16</v>
      </c>
      <c r="AD38" s="104">
        <f>COUNTIF(C38:AC39,"○")</f>
        <v>1</v>
      </c>
      <c r="AE38" s="93">
        <f>COUNTIF(C38:AC39,"●")</f>
        <v>2</v>
      </c>
      <c r="AF38" s="93">
        <f>COUNTIF(C38:AC39,"△")</f>
        <v>0</v>
      </c>
      <c r="AG38" s="93">
        <f>+AD38*3+AF38*1</f>
        <v>3</v>
      </c>
      <c r="AH38" s="93">
        <f t="shared" ref="AH38" si="39">+E39+H39+K39+N39+Q39+T39+W39+Z39+AC39</f>
        <v>30</v>
      </c>
      <c r="AI38" s="93">
        <f t="shared" ref="AI38" si="40">+C39+F39+I39+L39+O39+R39+U39+X39+AA39</f>
        <v>10</v>
      </c>
      <c r="AJ38" s="93">
        <f t="shared" ref="AJ38" si="41">+RANK(AG38,$AG$34:$AG$51,0)*100+RANK(AH38,$AH$34:$AH$51,1)*10+RANK(AI38,$AI$34:$AI$51,0)</f>
        <v>668</v>
      </c>
      <c r="AK38" s="93">
        <f t="shared" ref="AK38" si="42">+RANK(AJ38,$AJ$34:$AJ$51,1)</f>
        <v>6</v>
      </c>
    </row>
    <row r="39" spans="1:37" ht="15.95" customHeight="1" x14ac:dyDescent="0.15">
      <c r="A39" s="95"/>
      <c r="B39" s="97"/>
      <c r="C39" s="77">
        <v>3</v>
      </c>
      <c r="D39" s="78" t="s">
        <v>660</v>
      </c>
      <c r="E39" s="79">
        <v>9</v>
      </c>
      <c r="F39" s="25"/>
      <c r="G39" s="26" t="s">
        <v>33</v>
      </c>
      <c r="H39" s="27"/>
      <c r="I39" s="101"/>
      <c r="J39" s="102"/>
      <c r="K39" s="103"/>
      <c r="L39" s="71">
        <v>6</v>
      </c>
      <c r="M39" s="72" t="s">
        <v>643</v>
      </c>
      <c r="N39" s="73">
        <v>4</v>
      </c>
      <c r="O39" s="25"/>
      <c r="P39" s="26" t="s">
        <v>33</v>
      </c>
      <c r="Q39" s="27"/>
      <c r="R39" s="77">
        <v>1</v>
      </c>
      <c r="S39" s="78" t="s">
        <v>625</v>
      </c>
      <c r="T39" s="79">
        <v>17</v>
      </c>
      <c r="U39" s="25"/>
      <c r="V39" s="26" t="s">
        <v>33</v>
      </c>
      <c r="W39" s="27"/>
      <c r="X39" s="25"/>
      <c r="Y39" s="26" t="s">
        <v>33</v>
      </c>
      <c r="Z39" s="27"/>
      <c r="AA39" s="25"/>
      <c r="AB39" s="26" t="s">
        <v>33</v>
      </c>
      <c r="AC39" s="27"/>
      <c r="AD39" s="105"/>
      <c r="AE39" s="94"/>
      <c r="AF39" s="94"/>
      <c r="AG39" s="94"/>
      <c r="AH39" s="94"/>
      <c r="AI39" s="94"/>
      <c r="AJ39" s="94"/>
      <c r="AK39" s="94"/>
    </row>
    <row r="40" spans="1:37" ht="15.95" customHeight="1" x14ac:dyDescent="0.15">
      <c r="A40" s="95">
        <v>13</v>
      </c>
      <c r="B40" s="96" t="str">
        <f>IF(データ２!B26="","",VLOOKUP(A40,データ２!$A$2:$B$180,2))</f>
        <v>大塚スネイクス</v>
      </c>
      <c r="C40" s="87"/>
      <c r="D40" s="88"/>
      <c r="E40" s="89"/>
      <c r="F40" s="22" t="s">
        <v>291</v>
      </c>
      <c r="G40" s="23" t="s">
        <v>33</v>
      </c>
      <c r="H40" s="24">
        <v>26</v>
      </c>
      <c r="I40" s="74"/>
      <c r="J40" s="75"/>
      <c r="K40" s="76"/>
      <c r="L40" s="98" t="s">
        <v>32</v>
      </c>
      <c r="M40" s="99"/>
      <c r="N40" s="100"/>
      <c r="O40" s="22" t="s">
        <v>291</v>
      </c>
      <c r="P40" s="23" t="s">
        <v>33</v>
      </c>
      <c r="Q40" s="24">
        <v>8</v>
      </c>
      <c r="R40" s="81"/>
      <c r="S40" s="82"/>
      <c r="T40" s="83"/>
      <c r="U40" s="22" t="s">
        <v>291</v>
      </c>
      <c r="V40" s="23" t="s">
        <v>33</v>
      </c>
      <c r="W40" s="24">
        <v>11</v>
      </c>
      <c r="X40" s="22" t="s">
        <v>291</v>
      </c>
      <c r="Y40" s="23" t="s">
        <v>33</v>
      </c>
      <c r="Z40" s="24">
        <v>17</v>
      </c>
      <c r="AA40" s="22" t="s">
        <v>291</v>
      </c>
      <c r="AB40" s="23" t="s">
        <v>33</v>
      </c>
      <c r="AC40" s="24">
        <v>22</v>
      </c>
      <c r="AD40" s="104">
        <f>COUNTIF(C40:AC41,"○")</f>
        <v>0</v>
      </c>
      <c r="AE40" s="93">
        <f>COUNTIF(C40:AC41,"●")</f>
        <v>2</v>
      </c>
      <c r="AF40" s="93">
        <f>COUNTIF(C40:AC41,"△")</f>
        <v>1</v>
      </c>
      <c r="AG40" s="93">
        <f>+AD40*3+AF40*1</f>
        <v>1</v>
      </c>
      <c r="AH40" s="93">
        <f t="shared" ref="AH40" si="43">+E41+H41+K41+N41+Q41+T41+W41+Z41+AC41</f>
        <v>19</v>
      </c>
      <c r="AI40" s="93">
        <f t="shared" ref="AI40" si="44">+C41+F41+I41+L41+O41+R41+U41+X41+AA41</f>
        <v>15</v>
      </c>
      <c r="AJ40" s="93">
        <f t="shared" ref="AJ40" si="45">+RANK(AG40,$AG$34:$AG$51,0)*100+RANK(AH40,$AH$34:$AH$51,1)*10+RANK(AI40,$AI$34:$AI$51,0)</f>
        <v>836</v>
      </c>
      <c r="AK40" s="93">
        <f t="shared" ref="AK40" si="46">+RANK(AJ40,$AJ$34:$AJ$51,1)</f>
        <v>8</v>
      </c>
    </row>
    <row r="41" spans="1:37" ht="15.95" customHeight="1" x14ac:dyDescent="0.15">
      <c r="A41" s="95"/>
      <c r="B41" s="97"/>
      <c r="C41" s="90">
        <v>2</v>
      </c>
      <c r="D41" s="91" t="s">
        <v>668</v>
      </c>
      <c r="E41" s="92">
        <v>4</v>
      </c>
      <c r="F41" s="25"/>
      <c r="G41" s="26" t="s">
        <v>33</v>
      </c>
      <c r="H41" s="27"/>
      <c r="I41" s="77">
        <v>4</v>
      </c>
      <c r="J41" s="78" t="s">
        <v>644</v>
      </c>
      <c r="K41" s="79">
        <v>6</v>
      </c>
      <c r="L41" s="101"/>
      <c r="M41" s="102"/>
      <c r="N41" s="103"/>
      <c r="O41" s="25"/>
      <c r="P41" s="26" t="s">
        <v>33</v>
      </c>
      <c r="Q41" s="27"/>
      <c r="R41" s="84">
        <v>9</v>
      </c>
      <c r="S41" s="85" t="s">
        <v>662</v>
      </c>
      <c r="T41" s="86">
        <v>9</v>
      </c>
      <c r="U41" s="25"/>
      <c r="V41" s="26" t="s">
        <v>33</v>
      </c>
      <c r="W41" s="27"/>
      <c r="X41" s="25"/>
      <c r="Y41" s="26" t="s">
        <v>33</v>
      </c>
      <c r="Z41" s="27"/>
      <c r="AA41" s="25"/>
      <c r="AB41" s="26" t="s">
        <v>33</v>
      </c>
      <c r="AC41" s="27"/>
      <c r="AD41" s="105"/>
      <c r="AE41" s="94"/>
      <c r="AF41" s="94"/>
      <c r="AG41" s="94"/>
      <c r="AH41" s="94"/>
      <c r="AI41" s="94"/>
      <c r="AJ41" s="94"/>
      <c r="AK41" s="94"/>
    </row>
    <row r="42" spans="1:37" ht="15.95" customHeight="1" x14ac:dyDescent="0.15">
      <c r="A42" s="95">
        <v>14</v>
      </c>
      <c r="B42" s="96" t="str">
        <f>IF(データ２!B28="","",VLOOKUP(A42,データ２!$A$2:$B$180,2))</f>
        <v>東陽フェニックス</v>
      </c>
      <c r="C42" s="74"/>
      <c r="D42" s="75"/>
      <c r="E42" s="76"/>
      <c r="F42" s="68"/>
      <c r="G42" s="69"/>
      <c r="H42" s="70"/>
      <c r="I42" s="22" t="s">
        <v>291</v>
      </c>
      <c r="J42" s="23" t="s">
        <v>33</v>
      </c>
      <c r="K42" s="24">
        <v>15</v>
      </c>
      <c r="L42" s="22" t="s">
        <v>291</v>
      </c>
      <c r="M42" s="23" t="s">
        <v>33</v>
      </c>
      <c r="N42" s="24">
        <v>8</v>
      </c>
      <c r="O42" s="98" t="s">
        <v>32</v>
      </c>
      <c r="P42" s="99"/>
      <c r="Q42" s="100"/>
      <c r="R42" s="74"/>
      <c r="S42" s="75"/>
      <c r="T42" s="76"/>
      <c r="U42" s="68"/>
      <c r="V42" s="69"/>
      <c r="W42" s="70"/>
      <c r="X42" s="22" t="s">
        <v>291</v>
      </c>
      <c r="Y42" s="23" t="s">
        <v>33</v>
      </c>
      <c r="Z42" s="24">
        <v>23</v>
      </c>
      <c r="AA42" s="22" t="s">
        <v>291</v>
      </c>
      <c r="AB42" s="23" t="s">
        <v>33</v>
      </c>
      <c r="AC42" s="24">
        <v>27</v>
      </c>
      <c r="AD42" s="104">
        <f>COUNTIF(C42:AC43,"○")</f>
        <v>2</v>
      </c>
      <c r="AE42" s="93">
        <f>COUNTIF(C42:AC43,"●")</f>
        <v>2</v>
      </c>
      <c r="AF42" s="93">
        <f>COUNTIF(C42:AC43,"△")</f>
        <v>0</v>
      </c>
      <c r="AG42" s="93">
        <f>+AD42*3+AF42*1</f>
        <v>6</v>
      </c>
      <c r="AH42" s="93">
        <f t="shared" ref="AH42" si="47">+E43+H43+K43+N43+Q43+T43+W43+Z43+AC43</f>
        <v>24</v>
      </c>
      <c r="AI42" s="93">
        <f t="shared" ref="AI42" si="48">+C43+F43+I43+L43+O43+R43+U43+X43+AA43</f>
        <v>22</v>
      </c>
      <c r="AJ42" s="93">
        <f t="shared" ref="AJ42" si="49">+RANK(AG42,$AG$34:$AG$51,0)*100+RANK(AH42,$AH$34:$AH$51,1)*10+RANK(AI42,$AI$34:$AI$51,0)</f>
        <v>345</v>
      </c>
      <c r="AK42" s="93">
        <f t="shared" ref="AK42" si="50">+RANK(AJ42,$AJ$34:$AJ$51,1)</f>
        <v>3</v>
      </c>
    </row>
    <row r="43" spans="1:37" ht="15.95" customHeight="1" x14ac:dyDescent="0.15">
      <c r="A43" s="95"/>
      <c r="B43" s="97"/>
      <c r="C43" s="77">
        <v>4</v>
      </c>
      <c r="D43" s="78" t="s">
        <v>628</v>
      </c>
      <c r="E43" s="79">
        <v>8</v>
      </c>
      <c r="F43" s="71">
        <v>8</v>
      </c>
      <c r="G43" s="72" t="s">
        <v>676</v>
      </c>
      <c r="H43" s="73">
        <v>1</v>
      </c>
      <c r="I43" s="25"/>
      <c r="J43" s="26" t="s">
        <v>33</v>
      </c>
      <c r="K43" s="27"/>
      <c r="L43" s="25"/>
      <c r="M43" s="26" t="s">
        <v>33</v>
      </c>
      <c r="N43" s="27"/>
      <c r="O43" s="101"/>
      <c r="P43" s="102"/>
      <c r="Q43" s="103"/>
      <c r="R43" s="77">
        <v>0</v>
      </c>
      <c r="S43" s="78" t="s">
        <v>644</v>
      </c>
      <c r="T43" s="79">
        <v>8</v>
      </c>
      <c r="U43" s="71">
        <v>10</v>
      </c>
      <c r="V43" s="72" t="s">
        <v>659</v>
      </c>
      <c r="W43" s="73">
        <v>7</v>
      </c>
      <c r="X43" s="25"/>
      <c r="Y43" s="26" t="s">
        <v>33</v>
      </c>
      <c r="Z43" s="27"/>
      <c r="AA43" s="25"/>
      <c r="AB43" s="26" t="s">
        <v>33</v>
      </c>
      <c r="AC43" s="27"/>
      <c r="AD43" s="105"/>
      <c r="AE43" s="94"/>
      <c r="AF43" s="94"/>
      <c r="AG43" s="94"/>
      <c r="AH43" s="94"/>
      <c r="AI43" s="94"/>
      <c r="AJ43" s="94"/>
      <c r="AK43" s="94"/>
    </row>
    <row r="44" spans="1:37" ht="15.95" customHeight="1" x14ac:dyDescent="0.15">
      <c r="A44" s="95">
        <v>15</v>
      </c>
      <c r="B44" s="96" t="str">
        <f>IF(データ２!B30="","",VLOOKUP(A44,データ２!$A$2:$B$180,2))</f>
        <v>梶山レッドスターズ</v>
      </c>
      <c r="C44" s="22" t="s">
        <v>291</v>
      </c>
      <c r="D44" s="23" t="s">
        <v>33</v>
      </c>
      <c r="E44" s="24">
        <v>19</v>
      </c>
      <c r="F44" s="68"/>
      <c r="G44" s="69"/>
      <c r="H44" s="70"/>
      <c r="I44" s="68"/>
      <c r="J44" s="69"/>
      <c r="K44" s="70"/>
      <c r="L44" s="81"/>
      <c r="M44" s="82"/>
      <c r="N44" s="83"/>
      <c r="O44" s="68"/>
      <c r="P44" s="69"/>
      <c r="Q44" s="70"/>
      <c r="R44" s="98" t="s">
        <v>32</v>
      </c>
      <c r="S44" s="99"/>
      <c r="T44" s="100"/>
      <c r="U44" s="68"/>
      <c r="V44" s="69"/>
      <c r="W44" s="70"/>
      <c r="X44" s="22" t="s">
        <v>291</v>
      </c>
      <c r="Y44" s="23" t="s">
        <v>33</v>
      </c>
      <c r="Z44" s="24">
        <v>28</v>
      </c>
      <c r="AA44" s="68"/>
      <c r="AB44" s="69"/>
      <c r="AC44" s="70"/>
      <c r="AD44" s="104">
        <f>COUNTIF(C44:AC45,"○")</f>
        <v>5</v>
      </c>
      <c r="AE44" s="93">
        <f>COUNTIF(C44:AC45,"●")</f>
        <v>0</v>
      </c>
      <c r="AF44" s="93">
        <f>COUNTIF(C44:AC45,"△")</f>
        <v>1</v>
      </c>
      <c r="AG44" s="93">
        <f>+AD44*3+AF44*1</f>
        <v>16</v>
      </c>
      <c r="AH44" s="93">
        <f t="shared" ref="AH44" si="51">+E45+H45+K45+N45+Q45+T45+W45+Z45+AC45</f>
        <v>17</v>
      </c>
      <c r="AI44" s="93">
        <f t="shared" ref="AI44" si="52">+C45+F45+I45+L45+O45+R45+U45+X45+AA45</f>
        <v>70</v>
      </c>
      <c r="AJ44" s="93">
        <f t="shared" ref="AJ44" si="53">+RANK(AG44,$AG$34:$AG$51,0)*100+RANK(AH44,$AH$34:$AH$51,1)*10+RANK(AI44,$AI$34:$AI$51,0)</f>
        <v>121</v>
      </c>
      <c r="AK44" s="93">
        <f t="shared" ref="AK44" si="54">+RANK(AJ44,$AJ$34:$AJ$51,1)</f>
        <v>1</v>
      </c>
    </row>
    <row r="45" spans="1:37" ht="15.95" customHeight="1" x14ac:dyDescent="0.15">
      <c r="A45" s="95"/>
      <c r="B45" s="97"/>
      <c r="C45" s="25"/>
      <c r="D45" s="26" t="s">
        <v>33</v>
      </c>
      <c r="E45" s="27"/>
      <c r="F45" s="71">
        <v>14</v>
      </c>
      <c r="G45" s="72" t="s">
        <v>659</v>
      </c>
      <c r="H45" s="73">
        <v>4</v>
      </c>
      <c r="I45" s="71">
        <v>17</v>
      </c>
      <c r="J45" s="72" t="s">
        <v>626</v>
      </c>
      <c r="K45" s="73">
        <v>1</v>
      </c>
      <c r="L45" s="84">
        <v>9</v>
      </c>
      <c r="M45" s="85" t="s">
        <v>662</v>
      </c>
      <c r="N45" s="86">
        <v>9</v>
      </c>
      <c r="O45" s="71">
        <v>8</v>
      </c>
      <c r="P45" s="72" t="s">
        <v>645</v>
      </c>
      <c r="Q45" s="73">
        <v>0</v>
      </c>
      <c r="R45" s="101"/>
      <c r="S45" s="102"/>
      <c r="T45" s="103"/>
      <c r="U45" s="71">
        <v>14</v>
      </c>
      <c r="V45" s="72" t="s">
        <v>636</v>
      </c>
      <c r="W45" s="73">
        <v>3</v>
      </c>
      <c r="X45" s="25"/>
      <c r="Y45" s="26" t="s">
        <v>33</v>
      </c>
      <c r="Z45" s="27"/>
      <c r="AA45" s="71">
        <v>8</v>
      </c>
      <c r="AB45" s="72" t="s">
        <v>631</v>
      </c>
      <c r="AC45" s="73">
        <v>0</v>
      </c>
      <c r="AD45" s="105"/>
      <c r="AE45" s="94"/>
      <c r="AF45" s="94"/>
      <c r="AG45" s="94"/>
      <c r="AH45" s="94"/>
      <c r="AI45" s="94"/>
      <c r="AJ45" s="94"/>
      <c r="AK45" s="94"/>
    </row>
    <row r="46" spans="1:37" ht="15.95" customHeight="1" x14ac:dyDescent="0.15">
      <c r="A46" s="95">
        <v>16</v>
      </c>
      <c r="B46" s="96" t="str">
        <f>IF(データ２!B32="","",VLOOKUP(A46,データ２!$A$2:$B$180,2))</f>
        <v>メガドリームズ</v>
      </c>
      <c r="C46" s="74"/>
      <c r="D46" s="75"/>
      <c r="E46" s="76"/>
      <c r="F46" s="74"/>
      <c r="G46" s="75"/>
      <c r="H46" s="76"/>
      <c r="I46" s="22" t="s">
        <v>291</v>
      </c>
      <c r="J46" s="23" t="s">
        <v>33</v>
      </c>
      <c r="K46" s="24">
        <v>3</v>
      </c>
      <c r="L46" s="22" t="s">
        <v>291</v>
      </c>
      <c r="M46" s="23" t="s">
        <v>33</v>
      </c>
      <c r="N46" s="24">
        <v>11</v>
      </c>
      <c r="O46" s="74"/>
      <c r="P46" s="75"/>
      <c r="Q46" s="76"/>
      <c r="R46" s="74"/>
      <c r="S46" s="75"/>
      <c r="T46" s="76"/>
      <c r="U46" s="98" t="s">
        <v>32</v>
      </c>
      <c r="V46" s="99"/>
      <c r="W46" s="100"/>
      <c r="X46" s="68"/>
      <c r="Y46" s="69"/>
      <c r="Z46" s="70"/>
      <c r="AA46" s="68"/>
      <c r="AB46" s="69"/>
      <c r="AC46" s="70"/>
      <c r="AD46" s="104">
        <f>COUNTIF(C46:AC47,"○")</f>
        <v>2</v>
      </c>
      <c r="AE46" s="93">
        <f>COUNTIF(C46:AC47,"●")</f>
        <v>4</v>
      </c>
      <c r="AF46" s="93">
        <f>COUNTIF(C46:AC47,"△")</f>
        <v>0</v>
      </c>
      <c r="AG46" s="93">
        <f>+AD46*3+AF46*1</f>
        <v>6</v>
      </c>
      <c r="AH46" s="93">
        <f t="shared" ref="AH46" si="55">+E47+H47+K47+N47+Q47+T47+W47+Z47+AC47</f>
        <v>49</v>
      </c>
      <c r="AI46" s="93">
        <f t="shared" ref="AI46" si="56">+C47+F47+I47+L47+O47+R47+U47+X47+AA47</f>
        <v>35</v>
      </c>
      <c r="AJ46" s="93">
        <f t="shared" ref="AJ46" si="57">+RANK(AG46,$AG$34:$AG$51,0)*100+RANK(AH46,$AH$34:$AH$51,1)*10+RANK(AI46,$AI$34:$AI$51,0)</f>
        <v>393</v>
      </c>
      <c r="AK46" s="93">
        <f t="shared" ref="AK46" si="58">+RANK(AJ46,$AJ$34:$AJ$51,1)</f>
        <v>5</v>
      </c>
    </row>
    <row r="47" spans="1:37" ht="15.95" customHeight="1" x14ac:dyDescent="0.15">
      <c r="A47" s="95"/>
      <c r="B47" s="97"/>
      <c r="C47" s="77">
        <v>1</v>
      </c>
      <c r="D47" s="78" t="s">
        <v>644</v>
      </c>
      <c r="E47" s="79">
        <v>7</v>
      </c>
      <c r="F47" s="77">
        <v>5</v>
      </c>
      <c r="G47" s="78" t="s">
        <v>641</v>
      </c>
      <c r="H47" s="79">
        <v>11</v>
      </c>
      <c r="I47" s="25"/>
      <c r="J47" s="26" t="s">
        <v>33</v>
      </c>
      <c r="K47" s="27"/>
      <c r="L47" s="25"/>
      <c r="M47" s="26" t="s">
        <v>33</v>
      </c>
      <c r="N47" s="27"/>
      <c r="O47" s="77">
        <v>7</v>
      </c>
      <c r="P47" s="78" t="s">
        <v>658</v>
      </c>
      <c r="Q47" s="79">
        <v>10</v>
      </c>
      <c r="R47" s="77">
        <v>3</v>
      </c>
      <c r="S47" s="78" t="s">
        <v>635</v>
      </c>
      <c r="T47" s="79">
        <v>14</v>
      </c>
      <c r="U47" s="101"/>
      <c r="V47" s="102"/>
      <c r="W47" s="103"/>
      <c r="X47" s="71">
        <v>11</v>
      </c>
      <c r="Y47" s="72" t="s">
        <v>642</v>
      </c>
      <c r="Z47" s="73">
        <v>1</v>
      </c>
      <c r="AA47" s="71">
        <v>8</v>
      </c>
      <c r="AB47" s="72" t="s">
        <v>663</v>
      </c>
      <c r="AC47" s="73">
        <v>6</v>
      </c>
      <c r="AD47" s="105"/>
      <c r="AE47" s="94"/>
      <c r="AF47" s="94"/>
      <c r="AG47" s="94"/>
      <c r="AH47" s="94"/>
      <c r="AI47" s="94"/>
      <c r="AJ47" s="94"/>
      <c r="AK47" s="94"/>
    </row>
    <row r="48" spans="1:37" ht="15.95" customHeight="1" x14ac:dyDescent="0.15">
      <c r="A48" s="95">
        <v>17</v>
      </c>
      <c r="B48" s="96" t="str">
        <f>IF(データ２!B34="","",VLOOKUP(A48,データ２!$A$2:$B$180,2))</f>
        <v>アヤメＪｒ</v>
      </c>
      <c r="C48" s="22" t="s">
        <v>291</v>
      </c>
      <c r="D48" s="23" t="s">
        <v>33</v>
      </c>
      <c r="E48" s="24">
        <v>5</v>
      </c>
      <c r="F48" s="74"/>
      <c r="G48" s="75"/>
      <c r="H48" s="76"/>
      <c r="I48" s="22" t="s">
        <v>291</v>
      </c>
      <c r="J48" s="23" t="s">
        <v>33</v>
      </c>
      <c r="K48" s="24">
        <v>10</v>
      </c>
      <c r="L48" s="22" t="s">
        <v>291</v>
      </c>
      <c r="M48" s="23" t="s">
        <v>33</v>
      </c>
      <c r="N48" s="24">
        <v>17</v>
      </c>
      <c r="O48" s="22" t="s">
        <v>291</v>
      </c>
      <c r="P48" s="23" t="s">
        <v>33</v>
      </c>
      <c r="Q48" s="24">
        <v>23</v>
      </c>
      <c r="R48" s="22" t="s">
        <v>291</v>
      </c>
      <c r="S48" s="23" t="s">
        <v>33</v>
      </c>
      <c r="T48" s="24">
        <v>28</v>
      </c>
      <c r="U48" s="74"/>
      <c r="V48" s="75"/>
      <c r="W48" s="76"/>
      <c r="X48" s="98" t="s">
        <v>32</v>
      </c>
      <c r="Y48" s="99"/>
      <c r="Z48" s="100"/>
      <c r="AA48" s="68"/>
      <c r="AB48" s="69"/>
      <c r="AC48" s="70"/>
      <c r="AD48" s="104">
        <f>COUNTIF(C48:AC49,"○")</f>
        <v>1</v>
      </c>
      <c r="AE48" s="93">
        <f>COUNTIF(C48:AC49,"●")</f>
        <v>2</v>
      </c>
      <c r="AF48" s="93">
        <f>COUNTIF(C48:AC49,"△")</f>
        <v>0</v>
      </c>
      <c r="AG48" s="93">
        <f>+AD48*3+AF48*1</f>
        <v>3</v>
      </c>
      <c r="AH48" s="93">
        <f t="shared" ref="AH48" si="59">+E49+H49+K49+N49+Q49+T49+W49+Z49+AC49</f>
        <v>30</v>
      </c>
      <c r="AI48" s="93">
        <f t="shared" ref="AI48" si="60">+C49+F49+I49+L49+O49+R49+U49+X49+AA49</f>
        <v>9</v>
      </c>
      <c r="AJ48" s="93">
        <f t="shared" ref="AJ48" si="61">+RANK(AG48,$AG$34:$AG$51,0)*100+RANK(AH48,$AH$34:$AH$51,1)*10+RANK(AI48,$AI$34:$AI$51,0)</f>
        <v>669</v>
      </c>
      <c r="AK48" s="93">
        <f t="shared" ref="AK48" si="62">+RANK(AJ48,$AJ$34:$AJ$51,1)</f>
        <v>7</v>
      </c>
    </row>
    <row r="49" spans="1:37" ht="15.95" customHeight="1" x14ac:dyDescent="0.15">
      <c r="A49" s="95"/>
      <c r="B49" s="97"/>
      <c r="C49" s="25"/>
      <c r="D49" s="26" t="s">
        <v>33</v>
      </c>
      <c r="E49" s="27"/>
      <c r="F49" s="77">
        <v>2</v>
      </c>
      <c r="G49" s="78" t="s">
        <v>644</v>
      </c>
      <c r="H49" s="79">
        <v>17</v>
      </c>
      <c r="I49" s="25"/>
      <c r="J49" s="26" t="s">
        <v>33</v>
      </c>
      <c r="K49" s="27"/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77">
        <v>1</v>
      </c>
      <c r="V49" s="78" t="s">
        <v>641</v>
      </c>
      <c r="W49" s="79">
        <v>11</v>
      </c>
      <c r="X49" s="101"/>
      <c r="Y49" s="102"/>
      <c r="Z49" s="103"/>
      <c r="AA49" s="71">
        <v>6</v>
      </c>
      <c r="AB49" s="72" t="s">
        <v>653</v>
      </c>
      <c r="AC49" s="73">
        <v>2</v>
      </c>
      <c r="AD49" s="105"/>
      <c r="AE49" s="94"/>
      <c r="AF49" s="94"/>
      <c r="AG49" s="94"/>
      <c r="AH49" s="94"/>
      <c r="AI49" s="94"/>
      <c r="AJ49" s="94"/>
      <c r="AK49" s="94"/>
    </row>
    <row r="50" spans="1:37" ht="15.95" customHeight="1" x14ac:dyDescent="0.15">
      <c r="A50" s="95">
        <v>18</v>
      </c>
      <c r="B50" s="96" t="str">
        <f>IF(データ２!B36="","",VLOOKUP(A50,データ２!$A$2:$B$180,2))</f>
        <v>西田野球クラブ</v>
      </c>
      <c r="C50" s="74"/>
      <c r="D50" s="75"/>
      <c r="E50" s="76"/>
      <c r="F50" s="22" t="s">
        <v>291</v>
      </c>
      <c r="G50" s="23" t="s">
        <v>33</v>
      </c>
      <c r="H50" s="24">
        <v>9</v>
      </c>
      <c r="I50" s="22" t="s">
        <v>291</v>
      </c>
      <c r="J50" s="23" t="s">
        <v>33</v>
      </c>
      <c r="K50" s="24">
        <v>16</v>
      </c>
      <c r="L50" s="22" t="s">
        <v>291</v>
      </c>
      <c r="M50" s="23" t="s">
        <v>33</v>
      </c>
      <c r="N50" s="24">
        <v>22</v>
      </c>
      <c r="O50" s="22" t="s">
        <v>291</v>
      </c>
      <c r="P50" s="23" t="s">
        <v>33</v>
      </c>
      <c r="Q50" s="24">
        <v>27</v>
      </c>
      <c r="R50" s="74"/>
      <c r="S50" s="75"/>
      <c r="T50" s="76"/>
      <c r="U50" s="74"/>
      <c r="V50" s="75"/>
      <c r="W50" s="76"/>
      <c r="X50" s="74"/>
      <c r="Y50" s="75"/>
      <c r="Z50" s="76"/>
      <c r="AA50" s="98" t="s">
        <v>32</v>
      </c>
      <c r="AB50" s="99"/>
      <c r="AC50" s="100"/>
      <c r="AD50" s="104">
        <f>COUNTIF(C50:AC51,"○")</f>
        <v>0</v>
      </c>
      <c r="AE50" s="93">
        <f>COUNTIF(C50:AC51,"●")</f>
        <v>4</v>
      </c>
      <c r="AF50" s="93">
        <f>COUNTIF(C50:AC51,"△")</f>
        <v>0</v>
      </c>
      <c r="AG50" s="93">
        <f>+AD50*3+AF50*1</f>
        <v>0</v>
      </c>
      <c r="AH50" s="93">
        <f t="shared" ref="AH50" si="63">+E51+H51+K51+N51+Q51+T51+W51+Z51+AC51</f>
        <v>32</v>
      </c>
      <c r="AI50" s="93">
        <f t="shared" ref="AI50" si="64">+C51+F51+I51+L51+O51+R51+U51+X51+AA51</f>
        <v>13</v>
      </c>
      <c r="AJ50" s="93">
        <f t="shared" ref="AJ50" si="65">+RANK(AG50,$AG$34:$AG$51,0)*100+RANK(AH50,$AH$34:$AH$51,1)*10+RANK(AI50,$AI$34:$AI$51,0)</f>
        <v>987</v>
      </c>
      <c r="AK50" s="93">
        <f t="shared" ref="AK50" si="66">+RANK(AJ50,$AJ$34:$AJ$51,1)</f>
        <v>9</v>
      </c>
    </row>
    <row r="51" spans="1:37" ht="15.95" customHeight="1" x14ac:dyDescent="0.15">
      <c r="A51" s="95"/>
      <c r="B51" s="97"/>
      <c r="C51" s="77">
        <v>5</v>
      </c>
      <c r="D51" s="78" t="s">
        <v>635</v>
      </c>
      <c r="E51" s="79">
        <v>10</v>
      </c>
      <c r="F51" s="25"/>
      <c r="G51" s="26" t="s">
        <v>33</v>
      </c>
      <c r="H51" s="27"/>
      <c r="I51" s="25"/>
      <c r="J51" s="26" t="s">
        <v>33</v>
      </c>
      <c r="K51" s="27"/>
      <c r="L51" s="25"/>
      <c r="M51" s="26" t="s">
        <v>33</v>
      </c>
      <c r="N51" s="27"/>
      <c r="O51" s="25"/>
      <c r="P51" s="26" t="s">
        <v>33</v>
      </c>
      <c r="Q51" s="27"/>
      <c r="R51" s="77">
        <v>0</v>
      </c>
      <c r="S51" s="78" t="s">
        <v>632</v>
      </c>
      <c r="T51" s="79">
        <v>8</v>
      </c>
      <c r="U51" s="77">
        <v>6</v>
      </c>
      <c r="V51" s="78" t="s">
        <v>667</v>
      </c>
      <c r="W51" s="79">
        <v>8</v>
      </c>
      <c r="X51" s="77">
        <v>2</v>
      </c>
      <c r="Y51" s="78" t="s">
        <v>654</v>
      </c>
      <c r="Z51" s="79">
        <v>6</v>
      </c>
      <c r="AA51" s="101"/>
      <c r="AB51" s="102"/>
      <c r="AC51" s="103"/>
      <c r="AD51" s="105"/>
      <c r="AE51" s="94"/>
      <c r="AF51" s="94"/>
      <c r="AG51" s="94"/>
      <c r="AH51" s="94"/>
      <c r="AI51" s="94"/>
      <c r="AJ51" s="94"/>
      <c r="AK51" s="94"/>
    </row>
    <row r="52" spans="1:37" x14ac:dyDescent="0.15">
      <c r="AD52" s="16">
        <f>SUM(AD34:AD51)</f>
        <v>18</v>
      </c>
      <c r="AE52" s="16">
        <f>SUM(AE34:AE51)</f>
        <v>18</v>
      </c>
      <c r="AF52" s="16">
        <f>SUM(AF34:AF51)</f>
        <v>2</v>
      </c>
      <c r="AH52" s="16">
        <f>SUM(AH34:AH51)</f>
        <v>245</v>
      </c>
      <c r="AI52" s="16">
        <f>SUM(AI34:AI51)</f>
        <v>245</v>
      </c>
    </row>
    <row r="59" spans="1:37" x14ac:dyDescent="0.15">
      <c r="B59" s="10" t="str">
        <f>+データ１!$B$2</f>
        <v>2016/2/1</v>
      </c>
      <c r="C59" s="7" t="str">
        <f>+データ１!$B$4</f>
        <v xml:space="preserve">２０１６年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第１０回大会  　　　        　Ｃブロック     　　              ２０１６</v>
      </c>
      <c r="C60" s="106" t="str">
        <f>+IF(B61="","",+B61)</f>
        <v>ブラザースクラブ</v>
      </c>
      <c r="D60" s="107"/>
      <c r="E60" s="108"/>
      <c r="F60" s="106" t="str">
        <f>+IF(B63="","",+B63)</f>
        <v>落一アポロ</v>
      </c>
      <c r="G60" s="107"/>
      <c r="H60" s="108"/>
      <c r="I60" s="106" t="str">
        <f>+IF(B65="","",+B65)</f>
        <v>桃五少年野球クラブ</v>
      </c>
      <c r="J60" s="107"/>
      <c r="K60" s="108"/>
      <c r="L60" s="106" t="str">
        <f>+IF(B67="","",+B67)</f>
        <v>菊坂ファイヤーズ</v>
      </c>
      <c r="M60" s="107"/>
      <c r="N60" s="108"/>
      <c r="O60" s="106" t="str">
        <f>+IF(B69="","",+B69)</f>
        <v>鎌倉ヴィクトリー</v>
      </c>
      <c r="P60" s="107"/>
      <c r="Q60" s="108"/>
      <c r="R60" s="106" t="str">
        <f>+IF(B71="","",+B71)</f>
        <v>砂町ジャガーズ</v>
      </c>
      <c r="S60" s="107"/>
      <c r="T60" s="108"/>
      <c r="U60" s="106" t="str">
        <f>+IF(B73="","",+B73)</f>
        <v>葛西ファイターズ</v>
      </c>
      <c r="V60" s="107"/>
      <c r="W60" s="108"/>
      <c r="X60" s="106" t="str">
        <f>+IF(B75="","",+B75)</f>
        <v>品川Ｂレーシング</v>
      </c>
      <c r="Y60" s="107"/>
      <c r="Z60" s="108"/>
      <c r="AA60" s="106" t="str">
        <f>+IF(B77="","",+B77)</f>
        <v>有馬スワローズ</v>
      </c>
      <c r="AB60" s="107"/>
      <c r="AC60" s="108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622</v>
      </c>
      <c r="AK60" s="12" t="s">
        <v>22</v>
      </c>
    </row>
    <row r="61" spans="1:37" ht="15.95" customHeight="1" x14ac:dyDescent="0.15">
      <c r="A61" s="95">
        <v>19</v>
      </c>
      <c r="B61" s="96" t="str">
        <f>IF(データ２!B38="","",VLOOKUP(A61,データ２!$A$2:$B$180,2))</f>
        <v>ブラザースクラブ</v>
      </c>
      <c r="C61" s="98" t="s">
        <v>32</v>
      </c>
      <c r="D61" s="99"/>
      <c r="E61" s="100"/>
      <c r="F61" s="22" t="s">
        <v>292</v>
      </c>
      <c r="G61" s="23" t="s">
        <v>33</v>
      </c>
      <c r="H61" s="24">
        <v>35</v>
      </c>
      <c r="I61" s="68"/>
      <c r="J61" s="69"/>
      <c r="K61" s="70"/>
      <c r="L61" s="22" t="s">
        <v>292</v>
      </c>
      <c r="M61" s="23" t="s">
        <v>33</v>
      </c>
      <c r="N61" s="24">
        <v>29</v>
      </c>
      <c r="O61" s="22" t="s">
        <v>292</v>
      </c>
      <c r="P61" s="23" t="s">
        <v>33</v>
      </c>
      <c r="Q61" s="24">
        <v>25</v>
      </c>
      <c r="R61" s="68"/>
      <c r="S61" s="69"/>
      <c r="T61" s="70"/>
      <c r="U61" s="22" t="s">
        <v>292</v>
      </c>
      <c r="V61" s="23" t="s">
        <v>33</v>
      </c>
      <c r="W61" s="24">
        <v>13</v>
      </c>
      <c r="X61" s="68"/>
      <c r="Y61" s="69"/>
      <c r="Z61" s="70"/>
      <c r="AA61" s="22" t="s">
        <v>292</v>
      </c>
      <c r="AB61" s="23" t="s">
        <v>33</v>
      </c>
      <c r="AC61" s="24">
        <v>1</v>
      </c>
      <c r="AD61" s="104">
        <f>COUNTIF(C61:AC62,"○")</f>
        <v>3</v>
      </c>
      <c r="AE61" s="93">
        <f>COUNTIF(C61:AC62,"●")</f>
        <v>0</v>
      </c>
      <c r="AF61" s="93">
        <f>COUNTIF(C61:AC62,"△")</f>
        <v>0</v>
      </c>
      <c r="AG61" s="93">
        <f>+AD61*3+AF61*1</f>
        <v>9</v>
      </c>
      <c r="AH61" s="93">
        <f>+E62+H62+K62+N62+Q62+T62+W62+Z62+AC62</f>
        <v>7</v>
      </c>
      <c r="AI61" s="93">
        <f>+C62+F62+I62+L62+O62+R62+U62+X62+AA62</f>
        <v>22</v>
      </c>
      <c r="AJ61" s="93">
        <f>+RANK(AG61,$AG$61:$AG$78,0)*100+RANK(AH61,$AH$61:$AH$78,1)*10+RANK(AI61,$AI$61:$AI$78,0)</f>
        <v>316</v>
      </c>
      <c r="AK61" s="93">
        <f>+RANK(AJ61,$AJ$61:$AJ$78,1)</f>
        <v>3</v>
      </c>
    </row>
    <row r="62" spans="1:37" ht="15.95" customHeight="1" x14ac:dyDescent="0.15">
      <c r="A62" s="95"/>
      <c r="B62" s="97"/>
      <c r="C62" s="101"/>
      <c r="D62" s="102"/>
      <c r="E62" s="103"/>
      <c r="F62" s="25"/>
      <c r="G62" s="26" t="s">
        <v>33</v>
      </c>
      <c r="H62" s="27"/>
      <c r="I62" s="71">
        <v>9</v>
      </c>
      <c r="J62" s="72" t="s">
        <v>636</v>
      </c>
      <c r="K62" s="73">
        <v>1</v>
      </c>
      <c r="L62" s="25"/>
      <c r="M62" s="26" t="s">
        <v>33</v>
      </c>
      <c r="N62" s="27"/>
      <c r="O62" s="25"/>
      <c r="P62" s="26" t="s">
        <v>33</v>
      </c>
      <c r="Q62" s="27"/>
      <c r="R62" s="71">
        <v>4</v>
      </c>
      <c r="S62" s="72" t="s">
        <v>626</v>
      </c>
      <c r="T62" s="73">
        <v>3</v>
      </c>
      <c r="U62" s="25"/>
      <c r="V62" s="26" t="s">
        <v>33</v>
      </c>
      <c r="W62" s="27"/>
      <c r="X62" s="71">
        <v>9</v>
      </c>
      <c r="Y62" s="72" t="s">
        <v>636</v>
      </c>
      <c r="Z62" s="73">
        <v>3</v>
      </c>
      <c r="AA62" s="25"/>
      <c r="AB62" s="26" t="s">
        <v>33</v>
      </c>
      <c r="AC62" s="27"/>
      <c r="AD62" s="105"/>
      <c r="AE62" s="94"/>
      <c r="AF62" s="94"/>
      <c r="AG62" s="94"/>
      <c r="AH62" s="94"/>
      <c r="AI62" s="94"/>
      <c r="AJ62" s="94"/>
      <c r="AK62" s="94"/>
    </row>
    <row r="63" spans="1:37" ht="15.95" customHeight="1" x14ac:dyDescent="0.15">
      <c r="A63" s="95">
        <v>20</v>
      </c>
      <c r="B63" s="96" t="str">
        <f>IF(データ２!B40="","",VLOOKUP(A63,データ２!$A$2:$B$180,2))</f>
        <v>落一アポロ</v>
      </c>
      <c r="C63" s="22" t="s">
        <v>292</v>
      </c>
      <c r="D63" s="23" t="s">
        <v>33</v>
      </c>
      <c r="E63" s="24">
        <v>35</v>
      </c>
      <c r="F63" s="98" t="s">
        <v>32</v>
      </c>
      <c r="G63" s="99"/>
      <c r="H63" s="100"/>
      <c r="I63" s="22" t="s">
        <v>292</v>
      </c>
      <c r="J63" s="23" t="s">
        <v>33</v>
      </c>
      <c r="K63" s="24">
        <v>30</v>
      </c>
      <c r="L63" s="74"/>
      <c r="M63" s="75"/>
      <c r="N63" s="76"/>
      <c r="O63" s="68"/>
      <c r="P63" s="69"/>
      <c r="Q63" s="70"/>
      <c r="R63" s="22" t="s">
        <v>292</v>
      </c>
      <c r="S63" s="23" t="s">
        <v>33</v>
      </c>
      <c r="T63" s="24">
        <v>14</v>
      </c>
      <c r="U63" s="74"/>
      <c r="V63" s="75"/>
      <c r="W63" s="76"/>
      <c r="X63" s="74"/>
      <c r="Y63" s="75"/>
      <c r="Z63" s="76"/>
      <c r="AA63" s="74"/>
      <c r="AB63" s="75"/>
      <c r="AC63" s="76"/>
      <c r="AD63" s="104">
        <f>COUNTIF(C63:AC64,"○")</f>
        <v>1</v>
      </c>
      <c r="AE63" s="93">
        <f>COUNTIF(C63:AC64,"●")</f>
        <v>4</v>
      </c>
      <c r="AF63" s="93">
        <f>COUNTIF(C63:AC64,"△")</f>
        <v>0</v>
      </c>
      <c r="AG63" s="93">
        <f>+AD63*3+AF63*1</f>
        <v>3</v>
      </c>
      <c r="AH63" s="93">
        <f t="shared" ref="AH63" si="67">+E64+H64+K64+N64+Q64+T64+W64+Z64+AC64</f>
        <v>47</v>
      </c>
      <c r="AI63" s="93">
        <f t="shared" ref="AI63" si="68">+C64+F64+I64+L64+O64+R64+U64+X64+AA64</f>
        <v>27</v>
      </c>
      <c r="AJ63" s="93">
        <f t="shared" ref="AJ63" si="69">+RANK(AG63,$AG$61:$AG$78,0)*100+RANK(AH63,$AH$61:$AH$78,1)*10+RANK(AI63,$AI$61:$AI$78,0)</f>
        <v>695</v>
      </c>
      <c r="AK63" s="93">
        <f t="shared" ref="AK63" si="70">+RANK(AJ63,$AJ$61:$AJ$78,1)</f>
        <v>8</v>
      </c>
    </row>
    <row r="64" spans="1:37" ht="15.95" customHeight="1" x14ac:dyDescent="0.15">
      <c r="A64" s="95"/>
      <c r="B64" s="97"/>
      <c r="C64" s="25"/>
      <c r="D64" s="26" t="s">
        <v>33</v>
      </c>
      <c r="E64" s="27"/>
      <c r="F64" s="101"/>
      <c r="G64" s="102"/>
      <c r="H64" s="103"/>
      <c r="I64" s="25"/>
      <c r="J64" s="26" t="s">
        <v>33</v>
      </c>
      <c r="K64" s="27"/>
      <c r="L64" s="77">
        <v>2</v>
      </c>
      <c r="M64" s="78" t="s">
        <v>641</v>
      </c>
      <c r="N64" s="79">
        <v>20</v>
      </c>
      <c r="O64" s="71">
        <v>11</v>
      </c>
      <c r="P64" s="72" t="s">
        <v>636</v>
      </c>
      <c r="Q64" s="73">
        <v>5</v>
      </c>
      <c r="R64" s="25"/>
      <c r="S64" s="26" t="s">
        <v>33</v>
      </c>
      <c r="T64" s="27"/>
      <c r="U64" s="77">
        <v>7</v>
      </c>
      <c r="V64" s="78" t="s">
        <v>658</v>
      </c>
      <c r="W64" s="79">
        <v>9</v>
      </c>
      <c r="X64" s="77">
        <v>2</v>
      </c>
      <c r="Y64" s="78" t="s">
        <v>654</v>
      </c>
      <c r="Z64" s="79">
        <v>5</v>
      </c>
      <c r="AA64" s="77">
        <v>5</v>
      </c>
      <c r="AB64" s="78" t="s">
        <v>628</v>
      </c>
      <c r="AC64" s="79">
        <v>8</v>
      </c>
      <c r="AD64" s="105"/>
      <c r="AE64" s="94"/>
      <c r="AF64" s="94"/>
      <c r="AG64" s="94"/>
      <c r="AH64" s="94"/>
      <c r="AI64" s="94"/>
      <c r="AJ64" s="94"/>
      <c r="AK64" s="94"/>
    </row>
    <row r="65" spans="1:37" ht="15.95" customHeight="1" x14ac:dyDescent="0.15">
      <c r="A65" s="95">
        <v>21</v>
      </c>
      <c r="B65" s="96" t="str">
        <f>IF(データ２!B42="","",VLOOKUP(A65,データ２!$A$2:$B$180,2))</f>
        <v>桃五少年野球クラブ</v>
      </c>
      <c r="C65" s="74"/>
      <c r="D65" s="75"/>
      <c r="E65" s="76"/>
      <c r="F65" s="22" t="s">
        <v>292</v>
      </c>
      <c r="G65" s="23" t="s">
        <v>33</v>
      </c>
      <c r="H65" s="24">
        <v>30</v>
      </c>
      <c r="I65" s="98" t="s">
        <v>32</v>
      </c>
      <c r="J65" s="99"/>
      <c r="K65" s="100"/>
      <c r="L65" s="74"/>
      <c r="M65" s="75"/>
      <c r="N65" s="76"/>
      <c r="O65" s="22" t="s">
        <v>292</v>
      </c>
      <c r="P65" s="23" t="s">
        <v>33</v>
      </c>
      <c r="Q65" s="24">
        <v>15</v>
      </c>
      <c r="R65" s="68"/>
      <c r="S65" s="69"/>
      <c r="T65" s="70"/>
      <c r="U65" s="74"/>
      <c r="V65" s="75"/>
      <c r="W65" s="76"/>
      <c r="X65" s="74"/>
      <c r="Y65" s="75"/>
      <c r="Z65" s="76"/>
      <c r="AA65" s="22" t="s">
        <v>292</v>
      </c>
      <c r="AB65" s="23" t="s">
        <v>33</v>
      </c>
      <c r="AC65" s="24">
        <v>16</v>
      </c>
      <c r="AD65" s="104">
        <f>COUNTIF(C65:AC66,"○")</f>
        <v>1</v>
      </c>
      <c r="AE65" s="93">
        <f>COUNTIF(C65:AC66,"●")</f>
        <v>4</v>
      </c>
      <c r="AF65" s="93">
        <f>COUNTIF(C65:AC66,"△")</f>
        <v>0</v>
      </c>
      <c r="AG65" s="93">
        <f>+AD65*3+AF65*1</f>
        <v>3</v>
      </c>
      <c r="AH65" s="93">
        <f t="shared" ref="AH65" si="71">+E66+H66+K66+N66+Q66+T66+W66+Z66+AC66</f>
        <v>45</v>
      </c>
      <c r="AI65" s="93">
        <f t="shared" ref="AI65" si="72">+C66+F66+I66+L66+O66+R66+U66+X66+AA66</f>
        <v>9</v>
      </c>
      <c r="AJ65" s="93">
        <f t="shared" ref="AJ65" si="73">+RANK(AG65,$AG$61:$AG$78,0)*100+RANK(AH65,$AH$61:$AH$78,1)*10+RANK(AI65,$AI$61:$AI$78,0)</f>
        <v>689</v>
      </c>
      <c r="AK65" s="93">
        <f t="shared" ref="AK65" si="74">+RANK(AJ65,$AJ$61:$AJ$78,1)</f>
        <v>7</v>
      </c>
    </row>
    <row r="66" spans="1:37" ht="15.95" customHeight="1" x14ac:dyDescent="0.15">
      <c r="A66" s="95"/>
      <c r="B66" s="97"/>
      <c r="C66" s="77">
        <v>1</v>
      </c>
      <c r="D66" s="78" t="s">
        <v>635</v>
      </c>
      <c r="E66" s="79">
        <v>9</v>
      </c>
      <c r="F66" s="25"/>
      <c r="G66" s="26" t="s">
        <v>33</v>
      </c>
      <c r="H66" s="27"/>
      <c r="I66" s="101"/>
      <c r="J66" s="102"/>
      <c r="K66" s="103"/>
      <c r="L66" s="77">
        <v>2</v>
      </c>
      <c r="M66" s="78" t="s">
        <v>675</v>
      </c>
      <c r="N66" s="79">
        <v>10</v>
      </c>
      <c r="O66" s="25"/>
      <c r="P66" s="26" t="s">
        <v>33</v>
      </c>
      <c r="Q66" s="27"/>
      <c r="R66" s="71">
        <v>5</v>
      </c>
      <c r="S66" s="72" t="s">
        <v>648</v>
      </c>
      <c r="T66" s="73">
        <v>3</v>
      </c>
      <c r="U66" s="77">
        <v>1</v>
      </c>
      <c r="V66" s="78" t="s">
        <v>677</v>
      </c>
      <c r="W66" s="79">
        <v>11</v>
      </c>
      <c r="X66" s="77">
        <v>0</v>
      </c>
      <c r="Y66" s="78" t="s">
        <v>660</v>
      </c>
      <c r="Z66" s="79">
        <v>12</v>
      </c>
      <c r="AA66" s="25"/>
      <c r="AB66" s="26" t="s">
        <v>33</v>
      </c>
      <c r="AC66" s="27"/>
      <c r="AD66" s="105"/>
      <c r="AE66" s="94"/>
      <c r="AF66" s="94"/>
      <c r="AG66" s="94"/>
      <c r="AH66" s="94"/>
      <c r="AI66" s="94"/>
      <c r="AJ66" s="94"/>
      <c r="AK66" s="94"/>
    </row>
    <row r="67" spans="1:37" ht="15.95" customHeight="1" x14ac:dyDescent="0.15">
      <c r="A67" s="95">
        <v>22</v>
      </c>
      <c r="B67" s="96" t="str">
        <f>IF(データ２!B44="","",VLOOKUP(A67,データ２!$A$2:$B$180,2))</f>
        <v>菊坂ファイヤーズ</v>
      </c>
      <c r="C67" s="68"/>
      <c r="D67" s="69"/>
      <c r="E67" s="70"/>
      <c r="F67" s="68"/>
      <c r="G67" s="69"/>
      <c r="H67" s="70"/>
      <c r="I67" s="22" t="s">
        <v>292</v>
      </c>
      <c r="J67" s="23" t="s">
        <v>33</v>
      </c>
      <c r="K67" s="24">
        <v>21</v>
      </c>
      <c r="L67" s="98" t="s">
        <v>32</v>
      </c>
      <c r="M67" s="99"/>
      <c r="N67" s="100"/>
      <c r="O67" s="22" t="s">
        <v>292</v>
      </c>
      <c r="P67" s="23" t="s">
        <v>33</v>
      </c>
      <c r="Q67" s="24">
        <v>8</v>
      </c>
      <c r="R67" s="74"/>
      <c r="S67" s="75"/>
      <c r="T67" s="76"/>
      <c r="U67" s="22" t="s">
        <v>292</v>
      </c>
      <c r="V67" s="23" t="s">
        <v>33</v>
      </c>
      <c r="W67" s="24">
        <v>11</v>
      </c>
      <c r="X67" s="68"/>
      <c r="Y67" s="69"/>
      <c r="Z67" s="70"/>
      <c r="AA67" s="68"/>
      <c r="AB67" s="69"/>
      <c r="AC67" s="70"/>
      <c r="AD67" s="104">
        <f>COUNTIF(C67:AC68,"○")</f>
        <v>4</v>
      </c>
      <c r="AE67" s="93">
        <f>COUNTIF(C67:AC68,"●")</f>
        <v>1</v>
      </c>
      <c r="AF67" s="93">
        <f>COUNTIF(C67:AC68,"△")</f>
        <v>0</v>
      </c>
      <c r="AG67" s="93">
        <f>+AD67*3+AF67*1</f>
        <v>12</v>
      </c>
      <c r="AH67" s="93">
        <f t="shared" ref="AH67" si="75">+E68+H68+K68+N68+Q68+T68+W68+Z68+AC68</f>
        <v>15</v>
      </c>
      <c r="AI67" s="93">
        <f t="shared" ref="AI67" si="76">+C68+F68+I68+L68+O68+R68+U68+X68+AA68</f>
        <v>63</v>
      </c>
      <c r="AJ67" s="93">
        <f t="shared" ref="AJ67" si="77">+RANK(AG67,$AG$61:$AG$78,0)*100+RANK(AH67,$AH$61:$AH$78,1)*10+RANK(AI67,$AI$61:$AI$78,0)</f>
        <v>121</v>
      </c>
      <c r="AK67" s="93">
        <f t="shared" ref="AK67" si="78">+RANK(AJ67,$AJ$61:$AJ$78,1)</f>
        <v>1</v>
      </c>
    </row>
    <row r="68" spans="1:37" ht="15.95" customHeight="1" x14ac:dyDescent="0.15">
      <c r="A68" s="95"/>
      <c r="B68" s="97"/>
      <c r="C68" s="71">
        <v>10</v>
      </c>
      <c r="D68" s="72" t="s">
        <v>674</v>
      </c>
      <c r="E68" s="73">
        <v>2</v>
      </c>
      <c r="F68" s="71">
        <v>20</v>
      </c>
      <c r="G68" s="72" t="s">
        <v>642</v>
      </c>
      <c r="H68" s="73">
        <v>2</v>
      </c>
      <c r="I68" s="25"/>
      <c r="J68" s="26" t="s">
        <v>33</v>
      </c>
      <c r="K68" s="27"/>
      <c r="L68" s="101"/>
      <c r="M68" s="102"/>
      <c r="N68" s="103"/>
      <c r="O68" s="25"/>
      <c r="P68" s="26" t="s">
        <v>33</v>
      </c>
      <c r="Q68" s="27"/>
      <c r="R68" s="77">
        <v>3</v>
      </c>
      <c r="S68" s="78" t="s">
        <v>654</v>
      </c>
      <c r="T68" s="79">
        <v>5</v>
      </c>
      <c r="U68" s="25"/>
      <c r="V68" s="26" t="s">
        <v>33</v>
      </c>
      <c r="W68" s="27"/>
      <c r="X68" s="71">
        <v>13</v>
      </c>
      <c r="Y68" s="72" t="s">
        <v>643</v>
      </c>
      <c r="Z68" s="73">
        <v>5</v>
      </c>
      <c r="AA68" s="71">
        <v>17</v>
      </c>
      <c r="AB68" s="72" t="s">
        <v>626</v>
      </c>
      <c r="AC68" s="73">
        <v>1</v>
      </c>
      <c r="AD68" s="105"/>
      <c r="AE68" s="94"/>
      <c r="AF68" s="94"/>
      <c r="AG68" s="94"/>
      <c r="AH68" s="94"/>
      <c r="AI68" s="94"/>
      <c r="AJ68" s="94"/>
      <c r="AK68" s="94"/>
    </row>
    <row r="69" spans="1:37" ht="15.95" customHeight="1" x14ac:dyDescent="0.15">
      <c r="A69" s="95">
        <v>23</v>
      </c>
      <c r="B69" s="96" t="str">
        <f>IF(データ２!B46="","",VLOOKUP(A69,データ２!$A$2:$B$180,2))</f>
        <v>鎌倉ヴィクトリー</v>
      </c>
      <c r="C69" s="22" t="s">
        <v>292</v>
      </c>
      <c r="D69" s="23" t="s">
        <v>33</v>
      </c>
      <c r="E69" s="24">
        <v>25</v>
      </c>
      <c r="F69" s="74"/>
      <c r="G69" s="75"/>
      <c r="H69" s="76"/>
      <c r="I69" s="22" t="s">
        <v>292</v>
      </c>
      <c r="J69" s="23" t="s">
        <v>33</v>
      </c>
      <c r="K69" s="24">
        <v>15</v>
      </c>
      <c r="L69" s="22" t="s">
        <v>292</v>
      </c>
      <c r="M69" s="23" t="s">
        <v>33</v>
      </c>
      <c r="N69" s="24">
        <v>8</v>
      </c>
      <c r="O69" s="98" t="s">
        <v>32</v>
      </c>
      <c r="P69" s="99"/>
      <c r="Q69" s="100"/>
      <c r="R69" s="22" t="s">
        <v>292</v>
      </c>
      <c r="S69" s="23" t="s">
        <v>33</v>
      </c>
      <c r="T69" s="24">
        <v>12</v>
      </c>
      <c r="U69" s="22" t="s">
        <v>292</v>
      </c>
      <c r="V69" s="23" t="s">
        <v>33</v>
      </c>
      <c r="W69" s="24">
        <v>18</v>
      </c>
      <c r="X69" s="74"/>
      <c r="Y69" s="75"/>
      <c r="Z69" s="76"/>
      <c r="AA69" s="22" t="s">
        <v>292</v>
      </c>
      <c r="AB69" s="23" t="s">
        <v>33</v>
      </c>
      <c r="AC69" s="24">
        <v>27</v>
      </c>
      <c r="AD69" s="104">
        <f>COUNTIF(C69:AC70,"○")</f>
        <v>0</v>
      </c>
      <c r="AE69" s="93">
        <f>COUNTIF(C69:AC70,"●")</f>
        <v>2</v>
      </c>
      <c r="AF69" s="93">
        <f>COUNTIF(C69:AC70,"△")</f>
        <v>0</v>
      </c>
      <c r="AG69" s="93">
        <f>+AD69*3+AF69*1</f>
        <v>0</v>
      </c>
      <c r="AH69" s="93">
        <f t="shared" ref="AH69" si="79">+E70+H70+K70+N70+Q70+T70+W70+Z70+AC70</f>
        <v>19</v>
      </c>
      <c r="AI69" s="93">
        <f t="shared" ref="AI69" si="80">+C70+F70+I70+L70+O70+R70+U70+X70+AA70</f>
        <v>12</v>
      </c>
      <c r="AJ69" s="93">
        <f t="shared" ref="AJ69" si="81">+RANK(AG69,$AG$61:$AG$78,0)*100+RANK(AH69,$AH$61:$AH$78,1)*10+RANK(AI69,$AI$61:$AI$78,0)</f>
        <v>938</v>
      </c>
      <c r="AK69" s="93">
        <f t="shared" ref="AK69" si="82">+RANK(AJ69,$AJ$61:$AJ$78,1)</f>
        <v>9</v>
      </c>
    </row>
    <row r="70" spans="1:37" ht="15.95" customHeight="1" x14ac:dyDescent="0.15">
      <c r="A70" s="95"/>
      <c r="B70" s="97"/>
      <c r="C70" s="25"/>
      <c r="D70" s="26" t="s">
        <v>33</v>
      </c>
      <c r="E70" s="27"/>
      <c r="F70" s="77">
        <v>5</v>
      </c>
      <c r="G70" s="78" t="s">
        <v>635</v>
      </c>
      <c r="H70" s="79">
        <v>11</v>
      </c>
      <c r="I70" s="25"/>
      <c r="J70" s="26" t="s">
        <v>33</v>
      </c>
      <c r="K70" s="27"/>
      <c r="L70" s="25"/>
      <c r="M70" s="26" t="s">
        <v>33</v>
      </c>
      <c r="N70" s="27"/>
      <c r="O70" s="101"/>
      <c r="P70" s="102"/>
      <c r="Q70" s="103"/>
      <c r="R70" s="25"/>
      <c r="S70" s="26" t="s">
        <v>33</v>
      </c>
      <c r="T70" s="27"/>
      <c r="U70" s="25"/>
      <c r="V70" s="26" t="s">
        <v>33</v>
      </c>
      <c r="W70" s="27"/>
      <c r="X70" s="77">
        <v>7</v>
      </c>
      <c r="Y70" s="78" t="s">
        <v>641</v>
      </c>
      <c r="Z70" s="79">
        <v>8</v>
      </c>
      <c r="AA70" s="25"/>
      <c r="AB70" s="26" t="s">
        <v>33</v>
      </c>
      <c r="AC70" s="27"/>
      <c r="AD70" s="105"/>
      <c r="AE70" s="94"/>
      <c r="AF70" s="94"/>
      <c r="AG70" s="94"/>
      <c r="AH70" s="94"/>
      <c r="AI70" s="94"/>
      <c r="AJ70" s="94"/>
      <c r="AK70" s="94"/>
    </row>
    <row r="71" spans="1:37" ht="15.95" customHeight="1" x14ac:dyDescent="0.15">
      <c r="A71" s="95">
        <v>24</v>
      </c>
      <c r="B71" s="96" t="str">
        <f>IF(データ２!B48="","",VLOOKUP(A71,データ２!$A$2:$B$180,2))</f>
        <v>砂町ジャガーズ</v>
      </c>
      <c r="C71" s="74"/>
      <c r="D71" s="75"/>
      <c r="E71" s="76"/>
      <c r="F71" s="22" t="s">
        <v>292</v>
      </c>
      <c r="G71" s="23" t="s">
        <v>33</v>
      </c>
      <c r="H71" s="24">
        <v>14</v>
      </c>
      <c r="I71" s="74"/>
      <c r="J71" s="75"/>
      <c r="K71" s="76"/>
      <c r="L71" s="68"/>
      <c r="M71" s="69"/>
      <c r="N71" s="70"/>
      <c r="O71" s="22" t="s">
        <v>292</v>
      </c>
      <c r="P71" s="23" t="s">
        <v>33</v>
      </c>
      <c r="Q71" s="24">
        <v>12</v>
      </c>
      <c r="R71" s="98" t="s">
        <v>32</v>
      </c>
      <c r="S71" s="99"/>
      <c r="T71" s="100"/>
      <c r="U71" s="74"/>
      <c r="V71" s="75"/>
      <c r="W71" s="76"/>
      <c r="X71" s="22" t="s">
        <v>292</v>
      </c>
      <c r="Y71" s="23" t="s">
        <v>33</v>
      </c>
      <c r="Z71" s="24">
        <v>28</v>
      </c>
      <c r="AA71" s="68"/>
      <c r="AB71" s="69"/>
      <c r="AC71" s="70"/>
      <c r="AD71" s="104">
        <f>COUNTIF(C71:AC72,"○")</f>
        <v>2</v>
      </c>
      <c r="AE71" s="93">
        <f>COUNTIF(C71:AC72,"●")</f>
        <v>3</v>
      </c>
      <c r="AF71" s="93">
        <f>COUNTIF(C71:AC72,"△")</f>
        <v>0</v>
      </c>
      <c r="AG71" s="93">
        <f>+AD71*3+AF71*1</f>
        <v>6</v>
      </c>
      <c r="AH71" s="93">
        <f t="shared" ref="AH71" si="83">+E72+H72+K72+N72+Q72+T72+W72+Z72+AC72</f>
        <v>33</v>
      </c>
      <c r="AI71" s="93">
        <f t="shared" ref="AI71" si="84">+C72+F72+I72+L72+O72+R72+U72+X72+AA72</f>
        <v>31</v>
      </c>
      <c r="AJ71" s="93">
        <f t="shared" ref="AJ71" si="85">+RANK(AG71,$AG$61:$AG$78,0)*100+RANK(AH71,$AH$61:$AH$78,1)*10+RANK(AI71,$AI$61:$AI$78,0)</f>
        <v>564</v>
      </c>
      <c r="AK71" s="93">
        <f t="shared" ref="AK71" si="86">+RANK(AJ71,$AJ$61:$AJ$78,1)</f>
        <v>5</v>
      </c>
    </row>
    <row r="72" spans="1:37" ht="15.95" customHeight="1" x14ac:dyDescent="0.15">
      <c r="A72" s="95"/>
      <c r="B72" s="97"/>
      <c r="C72" s="77">
        <v>3</v>
      </c>
      <c r="D72" s="78" t="s">
        <v>625</v>
      </c>
      <c r="E72" s="79">
        <v>4</v>
      </c>
      <c r="F72" s="25"/>
      <c r="G72" s="26" t="s">
        <v>33</v>
      </c>
      <c r="H72" s="27"/>
      <c r="I72" s="77">
        <v>3</v>
      </c>
      <c r="J72" s="78" t="s">
        <v>649</v>
      </c>
      <c r="K72" s="79">
        <v>5</v>
      </c>
      <c r="L72" s="71">
        <v>5</v>
      </c>
      <c r="M72" s="72" t="s">
        <v>653</v>
      </c>
      <c r="N72" s="73">
        <v>3</v>
      </c>
      <c r="O72" s="25"/>
      <c r="P72" s="26" t="s">
        <v>33</v>
      </c>
      <c r="Q72" s="27"/>
      <c r="R72" s="101"/>
      <c r="S72" s="102"/>
      <c r="T72" s="103"/>
      <c r="U72" s="77">
        <v>9</v>
      </c>
      <c r="V72" s="78" t="s">
        <v>625</v>
      </c>
      <c r="W72" s="79">
        <v>11</v>
      </c>
      <c r="X72" s="25"/>
      <c r="Y72" s="26" t="s">
        <v>33</v>
      </c>
      <c r="Z72" s="27"/>
      <c r="AA72" s="71">
        <v>11</v>
      </c>
      <c r="AB72" s="72" t="s">
        <v>659</v>
      </c>
      <c r="AC72" s="73">
        <v>10</v>
      </c>
      <c r="AD72" s="105"/>
      <c r="AE72" s="94"/>
      <c r="AF72" s="94"/>
      <c r="AG72" s="94"/>
      <c r="AH72" s="94"/>
      <c r="AI72" s="94"/>
      <c r="AJ72" s="94"/>
      <c r="AK72" s="94"/>
    </row>
    <row r="73" spans="1:37" ht="15.95" customHeight="1" x14ac:dyDescent="0.15">
      <c r="A73" s="95">
        <v>25</v>
      </c>
      <c r="B73" s="96" t="str">
        <f>IF(データ２!B50="","",VLOOKUP(A73,データ２!$A$2:$B$180,2))</f>
        <v>葛西ファイターズ</v>
      </c>
      <c r="C73" s="22" t="s">
        <v>292</v>
      </c>
      <c r="D73" s="23" t="s">
        <v>33</v>
      </c>
      <c r="E73" s="24">
        <v>13</v>
      </c>
      <c r="F73" s="68"/>
      <c r="G73" s="69"/>
      <c r="H73" s="70"/>
      <c r="I73" s="68"/>
      <c r="J73" s="69"/>
      <c r="K73" s="70"/>
      <c r="L73" s="22" t="s">
        <v>292</v>
      </c>
      <c r="M73" s="23" t="s">
        <v>33</v>
      </c>
      <c r="N73" s="24">
        <v>11</v>
      </c>
      <c r="O73" s="22" t="s">
        <v>292</v>
      </c>
      <c r="P73" s="23" t="s">
        <v>33</v>
      </c>
      <c r="Q73" s="24">
        <v>18</v>
      </c>
      <c r="R73" s="68"/>
      <c r="S73" s="69"/>
      <c r="T73" s="70"/>
      <c r="U73" s="98" t="s">
        <v>32</v>
      </c>
      <c r="V73" s="99"/>
      <c r="W73" s="100"/>
      <c r="X73" s="22" t="s">
        <v>292</v>
      </c>
      <c r="Y73" s="23" t="s">
        <v>33</v>
      </c>
      <c r="Z73" s="24">
        <v>32</v>
      </c>
      <c r="AA73" s="68"/>
      <c r="AB73" s="69"/>
      <c r="AC73" s="70"/>
      <c r="AD73" s="104">
        <f>COUNTIF(C73:AC74,"○")</f>
        <v>4</v>
      </c>
      <c r="AE73" s="93">
        <f>COUNTIF(C73:AC74,"●")</f>
        <v>0</v>
      </c>
      <c r="AF73" s="93">
        <f>COUNTIF(C73:AC74,"△")</f>
        <v>0</v>
      </c>
      <c r="AG73" s="93">
        <f>+AD73*3+AF73*1</f>
        <v>12</v>
      </c>
      <c r="AH73" s="93">
        <f t="shared" ref="AH73" si="87">+E74+H74+K74+N74+Q74+T74+W74+Z74+AC74</f>
        <v>20</v>
      </c>
      <c r="AI73" s="93">
        <f t="shared" ref="AI73" si="88">+C74+F74+I74+L74+O74+R74+U74+X74+AA74</f>
        <v>38</v>
      </c>
      <c r="AJ73" s="93">
        <f t="shared" ref="AJ73" si="89">+RANK(AG73,$AG$61:$AG$78,0)*100+RANK(AH73,$AH$61:$AH$78,1)*10+RANK(AI73,$AI$61:$AI$78,0)</f>
        <v>142</v>
      </c>
      <c r="AK73" s="93">
        <f t="shared" ref="AK73" si="90">+RANK(AJ73,$AJ$61:$AJ$78,1)</f>
        <v>2</v>
      </c>
    </row>
    <row r="74" spans="1:37" ht="15.95" customHeight="1" x14ac:dyDescent="0.15">
      <c r="A74" s="95"/>
      <c r="B74" s="97"/>
      <c r="C74" s="25"/>
      <c r="D74" s="26" t="s">
        <v>33</v>
      </c>
      <c r="E74" s="27"/>
      <c r="F74" s="71">
        <v>9</v>
      </c>
      <c r="G74" s="72" t="s">
        <v>659</v>
      </c>
      <c r="H74" s="73">
        <v>7</v>
      </c>
      <c r="I74" s="71">
        <v>11</v>
      </c>
      <c r="J74" s="72" t="s">
        <v>676</v>
      </c>
      <c r="K74" s="73">
        <v>1</v>
      </c>
      <c r="L74" s="25"/>
      <c r="M74" s="26" t="s">
        <v>33</v>
      </c>
      <c r="N74" s="27"/>
      <c r="O74" s="25"/>
      <c r="P74" s="26" t="s">
        <v>33</v>
      </c>
      <c r="Q74" s="27"/>
      <c r="R74" s="71">
        <v>11</v>
      </c>
      <c r="S74" s="72" t="s">
        <v>626</v>
      </c>
      <c r="T74" s="73">
        <v>9</v>
      </c>
      <c r="U74" s="101"/>
      <c r="V74" s="102"/>
      <c r="W74" s="103"/>
      <c r="X74" s="25"/>
      <c r="Y74" s="26" t="s">
        <v>33</v>
      </c>
      <c r="Z74" s="27"/>
      <c r="AA74" s="71">
        <v>7</v>
      </c>
      <c r="AB74" s="72" t="s">
        <v>642</v>
      </c>
      <c r="AC74" s="73">
        <v>3</v>
      </c>
      <c r="AD74" s="105"/>
      <c r="AE74" s="94"/>
      <c r="AF74" s="94"/>
      <c r="AG74" s="94"/>
      <c r="AH74" s="94"/>
      <c r="AI74" s="94"/>
      <c r="AJ74" s="94"/>
      <c r="AK74" s="94"/>
    </row>
    <row r="75" spans="1:37" ht="15.95" customHeight="1" x14ac:dyDescent="0.15">
      <c r="A75" s="95">
        <v>26</v>
      </c>
      <c r="B75" s="96" t="str">
        <f>IF(データ２!B52="","",VLOOKUP(A75,データ２!$A$2:$B$180,2))</f>
        <v>品川Ｂレーシング</v>
      </c>
      <c r="C75" s="74"/>
      <c r="D75" s="75"/>
      <c r="E75" s="76"/>
      <c r="F75" s="68"/>
      <c r="G75" s="69"/>
      <c r="H75" s="70"/>
      <c r="I75" s="68"/>
      <c r="J75" s="69"/>
      <c r="K75" s="70"/>
      <c r="L75" s="74"/>
      <c r="M75" s="75"/>
      <c r="N75" s="76"/>
      <c r="O75" s="68"/>
      <c r="P75" s="69"/>
      <c r="Q75" s="70"/>
      <c r="R75" s="22" t="s">
        <v>292</v>
      </c>
      <c r="S75" s="23" t="s">
        <v>33</v>
      </c>
      <c r="T75" s="24">
        <v>28</v>
      </c>
      <c r="U75" s="22" t="s">
        <v>292</v>
      </c>
      <c r="V75" s="23" t="s">
        <v>33</v>
      </c>
      <c r="W75" s="24">
        <v>32</v>
      </c>
      <c r="X75" s="98" t="s">
        <v>32</v>
      </c>
      <c r="Y75" s="99"/>
      <c r="Z75" s="100"/>
      <c r="AA75" s="22" t="s">
        <v>292</v>
      </c>
      <c r="AB75" s="23" t="s">
        <v>33</v>
      </c>
      <c r="AC75" s="24">
        <v>36</v>
      </c>
      <c r="AD75" s="104">
        <f>COUNTIF(C75:AC76,"○")</f>
        <v>3</v>
      </c>
      <c r="AE75" s="93">
        <f>COUNTIF(C75:AC76,"●")</f>
        <v>2</v>
      </c>
      <c r="AF75" s="93">
        <f>COUNTIF(C75:AC76,"△")</f>
        <v>0</v>
      </c>
      <c r="AG75" s="93">
        <f>+AD75*3+AF75*1</f>
        <v>9</v>
      </c>
      <c r="AH75" s="93">
        <f t="shared" ref="AH75" si="91">+E76+H76+K76+N76+Q76+T76+W76+Z76+AC76</f>
        <v>31</v>
      </c>
      <c r="AI75" s="93">
        <f t="shared" ref="AI75" si="92">+C76+F76+I76+L76+O76+R76+U76+X76+AA76</f>
        <v>33</v>
      </c>
      <c r="AJ75" s="93">
        <f t="shared" ref="AJ75" si="93">+RANK(AG75,$AG$61:$AG$78,0)*100+RANK(AH75,$AH$61:$AH$78,1)*10+RANK(AI75,$AI$61:$AI$78,0)</f>
        <v>353</v>
      </c>
      <c r="AK75" s="93">
        <f t="shared" ref="AK75" si="94">+RANK(AJ75,$AJ$61:$AJ$78,1)</f>
        <v>4</v>
      </c>
    </row>
    <row r="76" spans="1:37" ht="15.95" customHeight="1" x14ac:dyDescent="0.15">
      <c r="A76" s="95"/>
      <c r="B76" s="97"/>
      <c r="C76" s="77">
        <v>3</v>
      </c>
      <c r="D76" s="78" t="s">
        <v>635</v>
      </c>
      <c r="E76" s="79">
        <v>9</v>
      </c>
      <c r="F76" s="71">
        <v>5</v>
      </c>
      <c r="G76" s="72" t="s">
        <v>653</v>
      </c>
      <c r="H76" s="73">
        <v>2</v>
      </c>
      <c r="I76" s="71">
        <v>12</v>
      </c>
      <c r="J76" s="72" t="s">
        <v>661</v>
      </c>
      <c r="K76" s="73">
        <v>0</v>
      </c>
      <c r="L76" s="77">
        <v>5</v>
      </c>
      <c r="M76" s="78" t="s">
        <v>644</v>
      </c>
      <c r="N76" s="79">
        <v>13</v>
      </c>
      <c r="O76" s="71">
        <v>8</v>
      </c>
      <c r="P76" s="72" t="s">
        <v>642</v>
      </c>
      <c r="Q76" s="73">
        <v>7</v>
      </c>
      <c r="R76" s="25"/>
      <c r="S76" s="26" t="s">
        <v>33</v>
      </c>
      <c r="T76" s="27"/>
      <c r="U76" s="25"/>
      <c r="V76" s="26" t="s">
        <v>33</v>
      </c>
      <c r="W76" s="27"/>
      <c r="X76" s="101"/>
      <c r="Y76" s="102"/>
      <c r="Z76" s="103"/>
      <c r="AA76" s="25"/>
      <c r="AB76" s="26" t="s">
        <v>33</v>
      </c>
      <c r="AC76" s="27"/>
      <c r="AD76" s="105"/>
      <c r="AE76" s="94"/>
      <c r="AF76" s="94"/>
      <c r="AG76" s="94"/>
      <c r="AH76" s="94"/>
      <c r="AI76" s="94"/>
      <c r="AJ76" s="94"/>
      <c r="AK76" s="94"/>
    </row>
    <row r="77" spans="1:37" ht="15.95" customHeight="1" x14ac:dyDescent="0.15">
      <c r="A77" s="95">
        <v>27</v>
      </c>
      <c r="B77" s="96" t="str">
        <f>IF(データ２!B54="","",VLOOKUP(A77,データ２!$A$2:$B$180,2))</f>
        <v>有馬スワローズ</v>
      </c>
      <c r="C77" s="22" t="s">
        <v>292</v>
      </c>
      <c r="D77" s="23" t="s">
        <v>33</v>
      </c>
      <c r="E77" s="24">
        <v>1</v>
      </c>
      <c r="F77" s="68"/>
      <c r="G77" s="69"/>
      <c r="H77" s="70"/>
      <c r="I77" s="22" t="s">
        <v>292</v>
      </c>
      <c r="J77" s="23" t="s">
        <v>33</v>
      </c>
      <c r="K77" s="24">
        <v>16</v>
      </c>
      <c r="L77" s="74"/>
      <c r="M77" s="75"/>
      <c r="N77" s="76"/>
      <c r="O77" s="22" t="s">
        <v>292</v>
      </c>
      <c r="P77" s="23" t="s">
        <v>33</v>
      </c>
      <c r="Q77" s="24">
        <v>27</v>
      </c>
      <c r="R77" s="74"/>
      <c r="S77" s="75"/>
      <c r="T77" s="76"/>
      <c r="U77" s="74"/>
      <c r="V77" s="75"/>
      <c r="W77" s="76"/>
      <c r="X77" s="22" t="s">
        <v>292</v>
      </c>
      <c r="Y77" s="23" t="s">
        <v>33</v>
      </c>
      <c r="Z77" s="24">
        <v>36</v>
      </c>
      <c r="AA77" s="98" t="s">
        <v>32</v>
      </c>
      <c r="AB77" s="99"/>
      <c r="AC77" s="100"/>
      <c r="AD77" s="104">
        <f>COUNTIF(C77:AC78,"○")</f>
        <v>1</v>
      </c>
      <c r="AE77" s="93">
        <f>COUNTIF(C77:AC78,"●")</f>
        <v>3</v>
      </c>
      <c r="AF77" s="93">
        <f>COUNTIF(C77:AC78,"△")</f>
        <v>0</v>
      </c>
      <c r="AG77" s="93">
        <f>+AD77*3+AF77*1</f>
        <v>3</v>
      </c>
      <c r="AH77" s="93">
        <f t="shared" ref="AH77" si="95">+E78+H78+K78+N78+Q78+T78+W78+Z78+AC78</f>
        <v>40</v>
      </c>
      <c r="AI77" s="93">
        <f t="shared" ref="AI77" si="96">+C78+F78+I78+L78+O78+R78+U78+X78+AA78</f>
        <v>22</v>
      </c>
      <c r="AJ77" s="93">
        <f t="shared" ref="AJ77" si="97">+RANK(AG77,$AG$61:$AG$78,0)*100+RANK(AH77,$AH$61:$AH$78,1)*10+RANK(AI77,$AI$61:$AI$78,0)</f>
        <v>676</v>
      </c>
      <c r="AK77" s="93">
        <f t="shared" ref="AK77" si="98">+RANK(AJ77,$AJ$61:$AJ$78,1)</f>
        <v>6</v>
      </c>
    </row>
    <row r="78" spans="1:37" ht="15.95" customHeight="1" x14ac:dyDescent="0.15">
      <c r="A78" s="95"/>
      <c r="B78" s="97"/>
      <c r="C78" s="25"/>
      <c r="D78" s="26" t="s">
        <v>33</v>
      </c>
      <c r="E78" s="27"/>
      <c r="F78" s="71">
        <v>8</v>
      </c>
      <c r="G78" s="72" t="s">
        <v>627</v>
      </c>
      <c r="H78" s="73">
        <v>5</v>
      </c>
      <c r="I78" s="25"/>
      <c r="J78" s="26" t="s">
        <v>33</v>
      </c>
      <c r="K78" s="27"/>
      <c r="L78" s="77">
        <v>1</v>
      </c>
      <c r="M78" s="78" t="s">
        <v>625</v>
      </c>
      <c r="N78" s="79">
        <v>17</v>
      </c>
      <c r="O78" s="25"/>
      <c r="P78" s="26" t="s">
        <v>33</v>
      </c>
      <c r="Q78" s="27"/>
      <c r="R78" s="77">
        <v>10</v>
      </c>
      <c r="S78" s="78" t="s">
        <v>658</v>
      </c>
      <c r="T78" s="79">
        <v>11</v>
      </c>
      <c r="U78" s="77">
        <v>3</v>
      </c>
      <c r="V78" s="78" t="s">
        <v>641</v>
      </c>
      <c r="W78" s="79">
        <v>7</v>
      </c>
      <c r="X78" s="25"/>
      <c r="Y78" s="26" t="s">
        <v>33</v>
      </c>
      <c r="Z78" s="27"/>
      <c r="AA78" s="101"/>
      <c r="AB78" s="102"/>
      <c r="AC78" s="103"/>
      <c r="AD78" s="105"/>
      <c r="AE78" s="94"/>
      <c r="AF78" s="94"/>
      <c r="AG78" s="94"/>
      <c r="AH78" s="94"/>
      <c r="AI78" s="94"/>
      <c r="AJ78" s="94"/>
      <c r="AK78" s="94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19</v>
      </c>
      <c r="AE79" s="16">
        <f>SUM(AE61:AE78)</f>
        <v>19</v>
      </c>
      <c r="AF79" s="16">
        <f>SUM(AF61:AF78)</f>
        <v>0</v>
      </c>
      <c r="AH79" s="16">
        <f>SUM(AH61:AH78)</f>
        <v>257</v>
      </c>
      <c r="AI79" s="16">
        <f>SUM(AI61:AI78)</f>
        <v>257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2016/2/1</v>
      </c>
      <c r="C90" s="7" t="str">
        <f>+データ１!$B$4</f>
        <v xml:space="preserve">２０１６年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第１０回大会  　　　        　Ｄブロック     　　              ２０１６</v>
      </c>
      <c r="C91" s="106" t="str">
        <f>+IF(B92="","",+B92)</f>
        <v>石浜ＢＢＣ</v>
      </c>
      <c r="D91" s="107"/>
      <c r="E91" s="108"/>
      <c r="F91" s="106" t="str">
        <f>+IF(B94="","",+B94)</f>
        <v>中央バンディーズ</v>
      </c>
      <c r="G91" s="107"/>
      <c r="H91" s="108"/>
      <c r="I91" s="106" t="str">
        <f>+IF(B96="","",+B96)</f>
        <v>江東ジョーズ</v>
      </c>
      <c r="J91" s="107"/>
      <c r="K91" s="108"/>
      <c r="L91" s="106" t="str">
        <f>+IF(B98="","",+B98)</f>
        <v>久我山イーグルス</v>
      </c>
      <c r="M91" s="107"/>
      <c r="N91" s="108"/>
      <c r="O91" s="106" t="str">
        <f>+IF(B100="","",+B100)</f>
        <v>新宿サニー</v>
      </c>
      <c r="P91" s="107"/>
      <c r="Q91" s="108"/>
      <c r="R91" s="106" t="str">
        <f>+IF(B102="","",+B102)</f>
        <v>礫川</v>
      </c>
      <c r="S91" s="107"/>
      <c r="T91" s="108"/>
      <c r="U91" s="106" t="str">
        <f>+IF(B104="","",+B104)</f>
        <v>出雲ライオンズ</v>
      </c>
      <c r="V91" s="107"/>
      <c r="W91" s="108"/>
      <c r="X91" s="106" t="str">
        <f>+IF(B106="","",+B106)</f>
        <v>旗の台クラブ</v>
      </c>
      <c r="Y91" s="107"/>
      <c r="Z91" s="108"/>
      <c r="AA91" s="106" t="str">
        <f>+IF(B108="","",+B108)</f>
        <v>カバラホークス</v>
      </c>
      <c r="AB91" s="107"/>
      <c r="AC91" s="108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622</v>
      </c>
      <c r="AK91" s="12" t="s">
        <v>22</v>
      </c>
    </row>
    <row r="92" spans="1:37" ht="15.95" customHeight="1" x14ac:dyDescent="0.15">
      <c r="A92" s="95">
        <v>28</v>
      </c>
      <c r="B92" s="96" t="str">
        <f>IF(データ２!B56="","",VLOOKUP(A92,データ２!$A$2:$B$180,2))</f>
        <v>石浜ＢＢＣ</v>
      </c>
      <c r="C92" s="98" t="s">
        <v>32</v>
      </c>
      <c r="D92" s="99"/>
      <c r="E92" s="100"/>
      <c r="F92" s="22" t="s">
        <v>293</v>
      </c>
      <c r="G92" s="23" t="s">
        <v>33</v>
      </c>
      <c r="H92" s="24">
        <v>35</v>
      </c>
      <c r="I92" s="22" t="s">
        <v>293</v>
      </c>
      <c r="J92" s="23" t="s">
        <v>33</v>
      </c>
      <c r="K92" s="24">
        <v>33</v>
      </c>
      <c r="L92" s="74"/>
      <c r="M92" s="75"/>
      <c r="N92" s="76"/>
      <c r="O92" s="22" t="s">
        <v>293</v>
      </c>
      <c r="P92" s="23" t="s">
        <v>33</v>
      </c>
      <c r="Q92" s="24">
        <v>25</v>
      </c>
      <c r="R92" s="22" t="s">
        <v>293</v>
      </c>
      <c r="S92" s="23" t="s">
        <v>33</v>
      </c>
      <c r="T92" s="24">
        <v>19</v>
      </c>
      <c r="U92" s="22" t="s">
        <v>293</v>
      </c>
      <c r="V92" s="23" t="s">
        <v>33</v>
      </c>
      <c r="W92" s="24">
        <v>13</v>
      </c>
      <c r="X92" s="22" t="s">
        <v>293</v>
      </c>
      <c r="Y92" s="23" t="s">
        <v>33</v>
      </c>
      <c r="Z92" s="24">
        <v>5</v>
      </c>
      <c r="AA92" s="74"/>
      <c r="AB92" s="75"/>
      <c r="AC92" s="76"/>
      <c r="AD92" s="104">
        <f>COUNTIF(C92:AC93,"○")</f>
        <v>0</v>
      </c>
      <c r="AE92" s="93">
        <f>COUNTIF(C92:AC93,"●")</f>
        <v>2</v>
      </c>
      <c r="AF92" s="93">
        <f>COUNTIF(C92:AC93,"△")</f>
        <v>0</v>
      </c>
      <c r="AG92" s="93">
        <f>+AD92*3+AF92*1</f>
        <v>0</v>
      </c>
      <c r="AH92" s="93">
        <f>+E93+H93+K93+N93+Q93+T93+W93+Z93+AC93</f>
        <v>50</v>
      </c>
      <c r="AI92" s="93">
        <f>+C93+F93+I93+L93+O93+R93+U93+X93+AA93</f>
        <v>3</v>
      </c>
      <c r="AJ92" s="93">
        <f>+RANK(AG92,$AG$92:$AG$109,0)*100+RANK(AH92,$AH$92:$AH$109,1)*10+RANK(AI92,$AI$92:$AI$109,0)</f>
        <v>767</v>
      </c>
      <c r="AK92" s="93">
        <f>+RANK(AJ92,$AJ$92:$AJ$109,1)</f>
        <v>7</v>
      </c>
    </row>
    <row r="93" spans="1:37" ht="15.95" customHeight="1" x14ac:dyDescent="0.15">
      <c r="A93" s="95"/>
      <c r="B93" s="97"/>
      <c r="C93" s="101"/>
      <c r="D93" s="102"/>
      <c r="E93" s="103"/>
      <c r="F93" s="25"/>
      <c r="G93" s="26" t="s">
        <v>33</v>
      </c>
      <c r="H93" s="27"/>
      <c r="I93" s="25"/>
      <c r="J93" s="26" t="s">
        <v>33</v>
      </c>
      <c r="K93" s="27"/>
      <c r="L93" s="77">
        <v>3</v>
      </c>
      <c r="M93" s="78" t="s">
        <v>644</v>
      </c>
      <c r="N93" s="79">
        <v>23</v>
      </c>
      <c r="O93" s="25"/>
      <c r="P93" s="26" t="s">
        <v>33</v>
      </c>
      <c r="Q93" s="27"/>
      <c r="R93" s="25"/>
      <c r="S93" s="26" t="s">
        <v>33</v>
      </c>
      <c r="T93" s="27"/>
      <c r="U93" s="25"/>
      <c r="V93" s="26" t="s">
        <v>33</v>
      </c>
      <c r="W93" s="27"/>
      <c r="X93" s="25"/>
      <c r="Y93" s="26" t="s">
        <v>33</v>
      </c>
      <c r="Z93" s="27"/>
      <c r="AA93" s="77">
        <v>0</v>
      </c>
      <c r="AB93" s="78" t="s">
        <v>644</v>
      </c>
      <c r="AC93" s="79">
        <v>27</v>
      </c>
      <c r="AD93" s="105"/>
      <c r="AE93" s="94"/>
      <c r="AF93" s="94"/>
      <c r="AG93" s="94"/>
      <c r="AH93" s="94"/>
      <c r="AI93" s="94"/>
      <c r="AJ93" s="94"/>
      <c r="AK93" s="94"/>
    </row>
    <row r="94" spans="1:37" ht="15.95" customHeight="1" x14ac:dyDescent="0.15">
      <c r="A94" s="95">
        <v>29</v>
      </c>
      <c r="B94" s="96" t="str">
        <f>IF(データ２!B58="","",VLOOKUP(A94,データ２!$A$2:$B$180,2))</f>
        <v>中央バンディーズ</v>
      </c>
      <c r="C94" s="22" t="s">
        <v>293</v>
      </c>
      <c r="D94" s="23" t="s">
        <v>33</v>
      </c>
      <c r="E94" s="24">
        <v>35</v>
      </c>
      <c r="F94" s="98" t="s">
        <v>32</v>
      </c>
      <c r="G94" s="99"/>
      <c r="H94" s="100"/>
      <c r="I94" s="22" t="s">
        <v>293</v>
      </c>
      <c r="J94" s="23" t="s">
        <v>33</v>
      </c>
      <c r="K94" s="24">
        <v>30</v>
      </c>
      <c r="L94" s="22" t="s">
        <v>293</v>
      </c>
      <c r="M94" s="23" t="s">
        <v>33</v>
      </c>
      <c r="N94" s="24">
        <v>26</v>
      </c>
      <c r="O94" s="68"/>
      <c r="P94" s="69"/>
      <c r="Q94" s="70"/>
      <c r="R94" s="68"/>
      <c r="S94" s="69"/>
      <c r="T94" s="70"/>
      <c r="U94" s="68"/>
      <c r="V94" s="69"/>
      <c r="W94" s="70"/>
      <c r="X94" s="74"/>
      <c r="Y94" s="75"/>
      <c r="Z94" s="76"/>
      <c r="AA94" s="22" t="s">
        <v>293</v>
      </c>
      <c r="AB94" s="23" t="s">
        <v>33</v>
      </c>
      <c r="AC94" s="24">
        <v>9</v>
      </c>
      <c r="AD94" s="104">
        <f>COUNTIF(C94:AC95,"○")</f>
        <v>3</v>
      </c>
      <c r="AE94" s="93">
        <f>COUNTIF(C94:AC95,"●")</f>
        <v>1</v>
      </c>
      <c r="AF94" s="93">
        <f>COUNTIF(C94:AC95,"△")</f>
        <v>0</v>
      </c>
      <c r="AG94" s="93">
        <f>+AD94*3+AF94*1</f>
        <v>9</v>
      </c>
      <c r="AH94" s="93">
        <f t="shared" ref="AH94" si="99">+E95+H95+K95+N95+Q95+T95+W95+Z95+AC95</f>
        <v>8</v>
      </c>
      <c r="AI94" s="93">
        <f t="shared" ref="AI94" si="100">+C95+F95+I95+L95+O95+R95+U95+X95+AA95</f>
        <v>56</v>
      </c>
      <c r="AJ94" s="93">
        <f t="shared" ref="AJ94" si="101">+RANK(AG94,$AG$92:$AG$109,0)*100+RANK(AH94,$AH$92:$AH$109,1)*10+RANK(AI94,$AI$92:$AI$109,0)</f>
        <v>223</v>
      </c>
      <c r="AK94" s="93">
        <f t="shared" ref="AK94" si="102">+RANK(AJ94,$AJ$92:$AJ$109,1)</f>
        <v>2</v>
      </c>
    </row>
    <row r="95" spans="1:37" ht="15.95" customHeight="1" x14ac:dyDescent="0.15">
      <c r="A95" s="95"/>
      <c r="B95" s="97"/>
      <c r="C95" s="25"/>
      <c r="D95" s="26" t="s">
        <v>33</v>
      </c>
      <c r="E95" s="27"/>
      <c r="F95" s="101"/>
      <c r="G95" s="102"/>
      <c r="H95" s="103"/>
      <c r="I95" s="25"/>
      <c r="J95" s="26" t="s">
        <v>33</v>
      </c>
      <c r="K95" s="27"/>
      <c r="L95" s="25"/>
      <c r="M95" s="26" t="s">
        <v>33</v>
      </c>
      <c r="N95" s="27"/>
      <c r="O95" s="71">
        <v>18</v>
      </c>
      <c r="P95" s="72" t="s">
        <v>661</v>
      </c>
      <c r="Q95" s="73">
        <v>3</v>
      </c>
      <c r="R95" s="71">
        <v>26</v>
      </c>
      <c r="S95" s="72" t="s">
        <v>676</v>
      </c>
      <c r="T95" s="73">
        <v>1</v>
      </c>
      <c r="U95" s="71">
        <v>10</v>
      </c>
      <c r="V95" s="72" t="s">
        <v>642</v>
      </c>
      <c r="W95" s="73">
        <v>0</v>
      </c>
      <c r="X95" s="77">
        <v>2</v>
      </c>
      <c r="Y95" s="78" t="s">
        <v>624</v>
      </c>
      <c r="Z95" s="79">
        <v>4</v>
      </c>
      <c r="AA95" s="25"/>
      <c r="AB95" s="26" t="s">
        <v>33</v>
      </c>
      <c r="AC95" s="27"/>
      <c r="AD95" s="105"/>
      <c r="AE95" s="94"/>
      <c r="AF95" s="94"/>
      <c r="AG95" s="94"/>
      <c r="AH95" s="94"/>
      <c r="AI95" s="94"/>
      <c r="AJ95" s="94"/>
      <c r="AK95" s="94"/>
    </row>
    <row r="96" spans="1:37" ht="15.95" customHeight="1" x14ac:dyDescent="0.15">
      <c r="A96" s="95">
        <v>30</v>
      </c>
      <c r="B96" s="96" t="str">
        <f>IF(データ２!B60="","",VLOOKUP(A96,データ２!$A$2:$B$180,2))</f>
        <v>江東ジョーズ</v>
      </c>
      <c r="C96" s="22" t="s">
        <v>293</v>
      </c>
      <c r="D96" s="23" t="s">
        <v>33</v>
      </c>
      <c r="E96" s="24">
        <v>33</v>
      </c>
      <c r="F96" s="22" t="s">
        <v>293</v>
      </c>
      <c r="G96" s="23" t="s">
        <v>33</v>
      </c>
      <c r="H96" s="24">
        <v>30</v>
      </c>
      <c r="I96" s="98" t="s">
        <v>32</v>
      </c>
      <c r="J96" s="99"/>
      <c r="K96" s="100"/>
      <c r="L96" s="22" t="s">
        <v>293</v>
      </c>
      <c r="M96" s="23" t="s">
        <v>33</v>
      </c>
      <c r="N96" s="24">
        <v>21</v>
      </c>
      <c r="O96" s="68"/>
      <c r="P96" s="69"/>
      <c r="Q96" s="70"/>
      <c r="R96" s="22" t="s">
        <v>293</v>
      </c>
      <c r="S96" s="23" t="s">
        <v>33</v>
      </c>
      <c r="T96" s="24">
        <v>7</v>
      </c>
      <c r="U96" s="22" t="s">
        <v>293</v>
      </c>
      <c r="V96" s="23" t="s">
        <v>33</v>
      </c>
      <c r="W96" s="24">
        <v>3</v>
      </c>
      <c r="X96" s="74"/>
      <c r="Y96" s="75"/>
      <c r="Z96" s="76"/>
      <c r="AA96" s="74"/>
      <c r="AB96" s="75"/>
      <c r="AC96" s="76"/>
      <c r="AD96" s="104">
        <f>COUNTIF(C96:AC97,"○")</f>
        <v>1</v>
      </c>
      <c r="AE96" s="93">
        <f>COUNTIF(C96:AC97,"●")</f>
        <v>2</v>
      </c>
      <c r="AF96" s="93">
        <f>COUNTIF(C96:AC97,"△")</f>
        <v>0</v>
      </c>
      <c r="AG96" s="93">
        <f>+AD96*3+AF96*1</f>
        <v>3</v>
      </c>
      <c r="AH96" s="93">
        <f t="shared" ref="AH96" si="103">+E97+H97+K97+N97+Q97+T97+W97+Z97+AC97</f>
        <v>51</v>
      </c>
      <c r="AI96" s="93">
        <f t="shared" ref="AI96" si="104">+C97+F97+I97+L97+O97+R97+U97+X97+AA97</f>
        <v>21</v>
      </c>
      <c r="AJ96" s="93">
        <f t="shared" ref="AJ96" si="105">+RANK(AG96,$AG$92:$AG$109,0)*100+RANK(AH96,$AH$92:$AH$109,1)*10+RANK(AI96,$AI$92:$AI$109,0)</f>
        <v>576</v>
      </c>
      <c r="AK96" s="93">
        <f t="shared" ref="AK96" si="106">+RANK(AJ96,$AJ$92:$AJ$109,1)</f>
        <v>6</v>
      </c>
    </row>
    <row r="97" spans="1:37" ht="15.95" customHeight="1" x14ac:dyDescent="0.15">
      <c r="A97" s="95"/>
      <c r="B97" s="97"/>
      <c r="C97" s="25"/>
      <c r="D97" s="26" t="s">
        <v>33</v>
      </c>
      <c r="E97" s="27"/>
      <c r="F97" s="25"/>
      <c r="G97" s="26" t="s">
        <v>33</v>
      </c>
      <c r="H97" s="27"/>
      <c r="I97" s="101"/>
      <c r="J97" s="102"/>
      <c r="K97" s="103"/>
      <c r="L97" s="25"/>
      <c r="M97" s="26" t="s">
        <v>33</v>
      </c>
      <c r="N97" s="27"/>
      <c r="O97" s="71">
        <v>19</v>
      </c>
      <c r="P97" s="72" t="s">
        <v>674</v>
      </c>
      <c r="Q97" s="73">
        <v>0</v>
      </c>
      <c r="R97" s="25"/>
      <c r="S97" s="26" t="s">
        <v>33</v>
      </c>
      <c r="T97" s="27"/>
      <c r="U97" s="25"/>
      <c r="V97" s="26" t="s">
        <v>33</v>
      </c>
      <c r="W97" s="27"/>
      <c r="X97" s="77">
        <v>2</v>
      </c>
      <c r="Y97" s="78" t="s">
        <v>654</v>
      </c>
      <c r="Z97" s="79">
        <v>17</v>
      </c>
      <c r="AA97" s="77">
        <v>0</v>
      </c>
      <c r="AB97" s="78" t="s">
        <v>658</v>
      </c>
      <c r="AC97" s="79">
        <v>34</v>
      </c>
      <c r="AD97" s="105"/>
      <c r="AE97" s="94"/>
      <c r="AF97" s="94"/>
      <c r="AG97" s="94"/>
      <c r="AH97" s="94"/>
      <c r="AI97" s="94"/>
      <c r="AJ97" s="94"/>
      <c r="AK97" s="94"/>
    </row>
    <row r="98" spans="1:37" ht="15.95" customHeight="1" x14ac:dyDescent="0.15">
      <c r="A98" s="95">
        <v>31</v>
      </c>
      <c r="B98" s="96" t="str">
        <f>IF(データ２!B24="","",VLOOKUP(A98,データ２!$A$2:$B$180,2))</f>
        <v>久我山イーグルス</v>
      </c>
      <c r="C98" s="68"/>
      <c r="D98" s="69"/>
      <c r="E98" s="70"/>
      <c r="F98" s="22" t="s">
        <v>293</v>
      </c>
      <c r="G98" s="23" t="s">
        <v>33</v>
      </c>
      <c r="H98" s="24">
        <v>26</v>
      </c>
      <c r="I98" s="22" t="s">
        <v>293</v>
      </c>
      <c r="J98" s="23" t="s">
        <v>33</v>
      </c>
      <c r="K98" s="24">
        <v>21</v>
      </c>
      <c r="L98" s="98" t="s">
        <v>32</v>
      </c>
      <c r="M98" s="99"/>
      <c r="N98" s="100"/>
      <c r="O98" s="68"/>
      <c r="P98" s="69"/>
      <c r="Q98" s="70"/>
      <c r="R98" s="22" t="s">
        <v>293</v>
      </c>
      <c r="S98" s="23" t="s">
        <v>33</v>
      </c>
      <c r="T98" s="24">
        <v>4</v>
      </c>
      <c r="U98" s="22" t="s">
        <v>293</v>
      </c>
      <c r="V98" s="23" t="s">
        <v>33</v>
      </c>
      <c r="W98" s="24">
        <v>11</v>
      </c>
      <c r="X98" s="22" t="s">
        <v>293</v>
      </c>
      <c r="Y98" s="23" t="s">
        <v>33</v>
      </c>
      <c r="Z98" s="24">
        <v>17</v>
      </c>
      <c r="AA98" s="74"/>
      <c r="AB98" s="75"/>
      <c r="AC98" s="76"/>
      <c r="AD98" s="104">
        <f>COUNTIF(C98:AC99,"○")</f>
        <v>2</v>
      </c>
      <c r="AE98" s="93">
        <f>COUNTIF(C98:AC99,"●")</f>
        <v>1</v>
      </c>
      <c r="AF98" s="93">
        <f>COUNTIF(C98:AC99,"△")</f>
        <v>0</v>
      </c>
      <c r="AG98" s="93">
        <f>+AD98*3+AF98*1</f>
        <v>6</v>
      </c>
      <c r="AH98" s="93">
        <f t="shared" ref="AH98" si="107">+E99+H99+K99+N99+Q99+T99+W99+Z99+AC99</f>
        <v>13</v>
      </c>
      <c r="AI98" s="93">
        <f t="shared" ref="AI98" si="108">+C99+F99+I99+L99+O99+R99+U99+X99+AA99</f>
        <v>66</v>
      </c>
      <c r="AJ98" s="93">
        <f t="shared" ref="AJ98" si="109">+RANK(AG98,$AG$92:$AG$109,0)*100+RANK(AH98,$AH$92:$AH$109,1)*10+RANK(AI98,$AI$92:$AI$109,0)</f>
        <v>332</v>
      </c>
      <c r="AK98" s="93">
        <f t="shared" ref="AK98" si="110">+RANK(AJ98,$AJ$92:$AJ$109,1)</f>
        <v>3</v>
      </c>
    </row>
    <row r="99" spans="1:37" ht="15.95" customHeight="1" x14ac:dyDescent="0.15">
      <c r="A99" s="95"/>
      <c r="B99" s="97"/>
      <c r="C99" s="71">
        <v>23</v>
      </c>
      <c r="D99" s="72" t="s">
        <v>643</v>
      </c>
      <c r="E99" s="73">
        <v>3</v>
      </c>
      <c r="F99" s="25"/>
      <c r="G99" s="26" t="s">
        <v>33</v>
      </c>
      <c r="H99" s="27"/>
      <c r="I99" s="25"/>
      <c r="J99" s="26" t="s">
        <v>33</v>
      </c>
      <c r="K99" s="27"/>
      <c r="L99" s="101"/>
      <c r="M99" s="102"/>
      <c r="N99" s="103"/>
      <c r="O99" s="71">
        <v>41</v>
      </c>
      <c r="P99" s="72" t="s">
        <v>653</v>
      </c>
      <c r="Q99" s="73">
        <v>0</v>
      </c>
      <c r="R99" s="25"/>
      <c r="S99" s="26" t="s">
        <v>33</v>
      </c>
      <c r="T99" s="27"/>
      <c r="U99" s="25"/>
      <c r="V99" s="26" t="s">
        <v>33</v>
      </c>
      <c r="W99" s="27"/>
      <c r="X99" s="25"/>
      <c r="Y99" s="26" t="s">
        <v>33</v>
      </c>
      <c r="Z99" s="27"/>
      <c r="AA99" s="77">
        <v>2</v>
      </c>
      <c r="AB99" s="78" t="s">
        <v>644</v>
      </c>
      <c r="AC99" s="79">
        <v>10</v>
      </c>
      <c r="AD99" s="105"/>
      <c r="AE99" s="94"/>
      <c r="AF99" s="94"/>
      <c r="AG99" s="94"/>
      <c r="AH99" s="94"/>
      <c r="AI99" s="94"/>
      <c r="AJ99" s="94"/>
      <c r="AK99" s="94"/>
    </row>
    <row r="100" spans="1:37" ht="15.95" customHeight="1" x14ac:dyDescent="0.15">
      <c r="A100" s="95">
        <v>32</v>
      </c>
      <c r="B100" s="96" t="str">
        <f>IF(データ２!B64="","",VLOOKUP(A100,データ２!$A$2:$B$180,2))</f>
        <v>新宿サニー</v>
      </c>
      <c r="C100" s="22" t="s">
        <v>293</v>
      </c>
      <c r="D100" s="23" t="s">
        <v>33</v>
      </c>
      <c r="E100" s="24">
        <v>25</v>
      </c>
      <c r="F100" s="74"/>
      <c r="G100" s="75"/>
      <c r="H100" s="76"/>
      <c r="I100" s="74"/>
      <c r="J100" s="75"/>
      <c r="K100" s="76"/>
      <c r="L100" s="74"/>
      <c r="M100" s="75"/>
      <c r="N100" s="76"/>
      <c r="O100" s="98" t="s">
        <v>32</v>
      </c>
      <c r="P100" s="99"/>
      <c r="Q100" s="100"/>
      <c r="R100" s="22" t="s">
        <v>293</v>
      </c>
      <c r="S100" s="23" t="s">
        <v>33</v>
      </c>
      <c r="T100" s="24">
        <v>12</v>
      </c>
      <c r="U100" s="22" t="s">
        <v>293</v>
      </c>
      <c r="V100" s="23" t="s">
        <v>33</v>
      </c>
      <c r="W100" s="24">
        <v>18</v>
      </c>
      <c r="X100" s="22" t="s">
        <v>293</v>
      </c>
      <c r="Y100" s="23" t="s">
        <v>33</v>
      </c>
      <c r="Z100" s="24">
        <v>23</v>
      </c>
      <c r="AA100" s="22" t="s">
        <v>293</v>
      </c>
      <c r="AB100" s="23" t="s">
        <v>33</v>
      </c>
      <c r="AC100" s="24">
        <v>27</v>
      </c>
      <c r="AD100" s="104">
        <f>COUNTIF(C100:AC101,"○")</f>
        <v>0</v>
      </c>
      <c r="AE100" s="93">
        <f>COUNTIF(C100:AC101,"●")</f>
        <v>3</v>
      </c>
      <c r="AF100" s="93">
        <f>COUNTIF(C100:AC101,"△")</f>
        <v>0</v>
      </c>
      <c r="AG100" s="93">
        <f>+AD100*3+AF100*1</f>
        <v>0</v>
      </c>
      <c r="AH100" s="93">
        <f t="shared" ref="AH100" si="111">+E101+H101+K101+N101+Q101+T101+W101+Z101+AC101</f>
        <v>78</v>
      </c>
      <c r="AI100" s="93">
        <f t="shared" ref="AI100" si="112">+C101+F101+I101+L101+O101+R101+U101+X101+AA101</f>
        <v>3</v>
      </c>
      <c r="AJ100" s="93">
        <f t="shared" ref="AJ100" si="113">+RANK(AG100,$AG$92:$AG$109,0)*100+RANK(AH100,$AH$92:$AH$109,1)*10+RANK(AI100,$AI$92:$AI$109,0)</f>
        <v>797</v>
      </c>
      <c r="AK100" s="93">
        <f t="shared" ref="AK100" si="114">+RANK(AJ100,$AJ$92:$AJ$109,1)</f>
        <v>9</v>
      </c>
    </row>
    <row r="101" spans="1:37" ht="15.95" customHeight="1" x14ac:dyDescent="0.15">
      <c r="A101" s="95"/>
      <c r="B101" s="97"/>
      <c r="C101" s="25"/>
      <c r="D101" s="26" t="s">
        <v>33</v>
      </c>
      <c r="E101" s="27"/>
      <c r="F101" s="77">
        <v>3</v>
      </c>
      <c r="G101" s="78" t="s">
        <v>660</v>
      </c>
      <c r="H101" s="79">
        <v>18</v>
      </c>
      <c r="I101" s="77">
        <v>0</v>
      </c>
      <c r="J101" s="78" t="s">
        <v>675</v>
      </c>
      <c r="K101" s="79">
        <v>19</v>
      </c>
      <c r="L101" s="77">
        <v>0</v>
      </c>
      <c r="M101" s="78" t="s">
        <v>654</v>
      </c>
      <c r="N101" s="79">
        <v>41</v>
      </c>
      <c r="O101" s="101"/>
      <c r="P101" s="102"/>
      <c r="Q101" s="103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25"/>
      <c r="AB101" s="26" t="s">
        <v>33</v>
      </c>
      <c r="AC101" s="27"/>
      <c r="AD101" s="105"/>
      <c r="AE101" s="94"/>
      <c r="AF101" s="94"/>
      <c r="AG101" s="94"/>
      <c r="AH101" s="94"/>
      <c r="AI101" s="94"/>
      <c r="AJ101" s="94"/>
      <c r="AK101" s="94"/>
    </row>
    <row r="102" spans="1:37" ht="15.95" customHeight="1" x14ac:dyDescent="0.15">
      <c r="A102" s="95">
        <v>33</v>
      </c>
      <c r="B102" s="96" t="str">
        <f>IF(データ２!B66="","",VLOOKUP(A102,データ２!$A$2:$B$180,2))</f>
        <v>礫川</v>
      </c>
      <c r="C102" s="22" t="s">
        <v>293</v>
      </c>
      <c r="D102" s="23" t="s">
        <v>33</v>
      </c>
      <c r="E102" s="24">
        <v>19</v>
      </c>
      <c r="F102" s="74"/>
      <c r="G102" s="75"/>
      <c r="H102" s="76"/>
      <c r="I102" s="22" t="s">
        <v>293</v>
      </c>
      <c r="J102" s="23" t="s">
        <v>33</v>
      </c>
      <c r="K102" s="24">
        <v>7</v>
      </c>
      <c r="L102" s="22" t="s">
        <v>293</v>
      </c>
      <c r="M102" s="23" t="s">
        <v>33</v>
      </c>
      <c r="N102" s="24">
        <v>4</v>
      </c>
      <c r="O102" s="22" t="s">
        <v>293</v>
      </c>
      <c r="P102" s="23" t="s">
        <v>33</v>
      </c>
      <c r="Q102" s="24">
        <v>12</v>
      </c>
      <c r="R102" s="98" t="s">
        <v>32</v>
      </c>
      <c r="S102" s="99"/>
      <c r="T102" s="100"/>
      <c r="U102" s="74"/>
      <c r="V102" s="75"/>
      <c r="W102" s="76"/>
      <c r="X102" s="22" t="s">
        <v>293</v>
      </c>
      <c r="Y102" s="23" t="s">
        <v>33</v>
      </c>
      <c r="Z102" s="24">
        <v>28</v>
      </c>
      <c r="AA102" s="22" t="s">
        <v>293</v>
      </c>
      <c r="AB102" s="23" t="s">
        <v>33</v>
      </c>
      <c r="AC102" s="24">
        <v>31</v>
      </c>
      <c r="AD102" s="104">
        <f>COUNTIF(C102:AC103,"○")</f>
        <v>0</v>
      </c>
      <c r="AE102" s="93">
        <f>COUNTIF(C102:AC103,"●")</f>
        <v>2</v>
      </c>
      <c r="AF102" s="93">
        <f>COUNTIF(C102:AC103,"△")</f>
        <v>0</v>
      </c>
      <c r="AG102" s="93">
        <f>+AD102*3+AF102*1</f>
        <v>0</v>
      </c>
      <c r="AH102" s="93">
        <f t="shared" ref="AH102" si="115">+E103+H103+K103+N103+Q103+T103+W103+Z103+AC103</f>
        <v>53</v>
      </c>
      <c r="AI102" s="93">
        <f t="shared" ref="AI102" si="116">+C103+F103+I103+L103+O103+R103+U103+X103+AA103</f>
        <v>2</v>
      </c>
      <c r="AJ102" s="93">
        <f t="shared" ref="AJ102" si="117">+RANK(AG102,$AG$92:$AG$109,0)*100+RANK(AH102,$AH$92:$AH$109,1)*10+RANK(AI102,$AI$92:$AI$109,0)</f>
        <v>789</v>
      </c>
      <c r="AK102" s="93">
        <f t="shared" ref="AK102" si="118">+RANK(AJ102,$AJ$92:$AJ$109,1)</f>
        <v>8</v>
      </c>
    </row>
    <row r="103" spans="1:37" ht="15.95" customHeight="1" x14ac:dyDescent="0.15">
      <c r="A103" s="95"/>
      <c r="B103" s="97"/>
      <c r="C103" s="25"/>
      <c r="D103" s="26" t="s">
        <v>33</v>
      </c>
      <c r="E103" s="27"/>
      <c r="F103" s="77">
        <v>1</v>
      </c>
      <c r="G103" s="78" t="s">
        <v>677</v>
      </c>
      <c r="H103" s="79">
        <v>26</v>
      </c>
      <c r="I103" s="25"/>
      <c r="J103" s="26" t="s">
        <v>33</v>
      </c>
      <c r="K103" s="27"/>
      <c r="L103" s="25"/>
      <c r="M103" s="26" t="s">
        <v>33</v>
      </c>
      <c r="N103" s="27"/>
      <c r="O103" s="25"/>
      <c r="P103" s="26" t="s">
        <v>33</v>
      </c>
      <c r="Q103" s="27"/>
      <c r="R103" s="101"/>
      <c r="S103" s="102"/>
      <c r="T103" s="103"/>
      <c r="U103" s="77">
        <v>1</v>
      </c>
      <c r="V103" s="78" t="s">
        <v>675</v>
      </c>
      <c r="W103" s="79">
        <v>27</v>
      </c>
      <c r="X103" s="25"/>
      <c r="Y103" s="26" t="s">
        <v>33</v>
      </c>
      <c r="Z103" s="27"/>
      <c r="AA103" s="25"/>
      <c r="AB103" s="26" t="s">
        <v>33</v>
      </c>
      <c r="AC103" s="27"/>
      <c r="AD103" s="105"/>
      <c r="AE103" s="94"/>
      <c r="AF103" s="94"/>
      <c r="AG103" s="94"/>
      <c r="AH103" s="94"/>
      <c r="AI103" s="94"/>
      <c r="AJ103" s="94"/>
      <c r="AK103" s="94"/>
    </row>
    <row r="104" spans="1:37" ht="15.95" customHeight="1" x14ac:dyDescent="0.15">
      <c r="A104" s="95">
        <v>34</v>
      </c>
      <c r="B104" s="96" t="str">
        <f>IF(データ２!B68="","",VLOOKUP(A104,データ２!$A$2:$B$180,2))</f>
        <v>出雲ライオンズ</v>
      </c>
      <c r="C104" s="22" t="s">
        <v>293</v>
      </c>
      <c r="D104" s="23" t="s">
        <v>33</v>
      </c>
      <c r="E104" s="24">
        <v>13</v>
      </c>
      <c r="F104" s="74"/>
      <c r="G104" s="75"/>
      <c r="H104" s="76"/>
      <c r="I104" s="22" t="s">
        <v>293</v>
      </c>
      <c r="J104" s="23" t="s">
        <v>33</v>
      </c>
      <c r="K104" s="24">
        <v>3</v>
      </c>
      <c r="L104" s="22" t="s">
        <v>293</v>
      </c>
      <c r="M104" s="23" t="s">
        <v>33</v>
      </c>
      <c r="N104" s="24">
        <v>11</v>
      </c>
      <c r="O104" s="22" t="s">
        <v>293</v>
      </c>
      <c r="P104" s="23" t="s">
        <v>33</v>
      </c>
      <c r="Q104" s="24">
        <v>18</v>
      </c>
      <c r="R104" s="68"/>
      <c r="S104" s="69"/>
      <c r="T104" s="70"/>
      <c r="U104" s="98" t="s">
        <v>32</v>
      </c>
      <c r="V104" s="99"/>
      <c r="W104" s="100"/>
      <c r="X104" s="22" t="s">
        <v>293</v>
      </c>
      <c r="Y104" s="23" t="s">
        <v>33</v>
      </c>
      <c r="Z104" s="24">
        <v>32</v>
      </c>
      <c r="AA104" s="74"/>
      <c r="AB104" s="75"/>
      <c r="AC104" s="76"/>
      <c r="AD104" s="104">
        <f>COUNTIF(C104:AC105,"○")</f>
        <v>1</v>
      </c>
      <c r="AE104" s="93">
        <f>COUNTIF(C104:AC105,"●")</f>
        <v>2</v>
      </c>
      <c r="AF104" s="93">
        <f>COUNTIF(C104:AC105,"△")</f>
        <v>0</v>
      </c>
      <c r="AG104" s="93">
        <f>+AD104*3+AF104*1</f>
        <v>3</v>
      </c>
      <c r="AH104" s="93">
        <f t="shared" ref="AH104" si="119">+E105+H105+K105+N105+Q105+T105+W105+Z105+AC105</f>
        <v>19</v>
      </c>
      <c r="AI104" s="93">
        <f t="shared" ref="AI104" si="120">+C105+F105+I105+L105+O105+R105+U105+X105+AA105</f>
        <v>29</v>
      </c>
      <c r="AJ104" s="93">
        <f t="shared" ref="AJ104" si="121">+RANK(AG104,$AG$92:$AG$109,0)*100+RANK(AH104,$AH$92:$AH$109,1)*10+RANK(AI104,$AI$92:$AI$109,0)</f>
        <v>544</v>
      </c>
      <c r="AK104" s="93">
        <f t="shared" ref="AK104" si="122">+RANK(AJ104,$AJ$92:$AJ$109,1)</f>
        <v>5</v>
      </c>
    </row>
    <row r="105" spans="1:37" ht="15.95" customHeight="1" x14ac:dyDescent="0.15">
      <c r="A105" s="95"/>
      <c r="B105" s="97"/>
      <c r="C105" s="25"/>
      <c r="D105" s="26" t="s">
        <v>33</v>
      </c>
      <c r="E105" s="27"/>
      <c r="F105" s="77">
        <v>0</v>
      </c>
      <c r="G105" s="78" t="s">
        <v>641</v>
      </c>
      <c r="H105" s="79">
        <v>10</v>
      </c>
      <c r="I105" s="25"/>
      <c r="J105" s="26" t="s">
        <v>33</v>
      </c>
      <c r="K105" s="27"/>
      <c r="L105" s="25"/>
      <c r="M105" s="26" t="s">
        <v>33</v>
      </c>
      <c r="N105" s="27"/>
      <c r="O105" s="25"/>
      <c r="P105" s="26" t="s">
        <v>33</v>
      </c>
      <c r="Q105" s="27"/>
      <c r="R105" s="71">
        <v>27</v>
      </c>
      <c r="S105" s="72" t="s">
        <v>674</v>
      </c>
      <c r="T105" s="73">
        <v>1</v>
      </c>
      <c r="U105" s="101"/>
      <c r="V105" s="102"/>
      <c r="W105" s="103"/>
      <c r="X105" s="25"/>
      <c r="Y105" s="26" t="s">
        <v>33</v>
      </c>
      <c r="Z105" s="27"/>
      <c r="AA105" s="77">
        <v>2</v>
      </c>
      <c r="AB105" s="78" t="s">
        <v>628</v>
      </c>
      <c r="AC105" s="79">
        <v>8</v>
      </c>
      <c r="AD105" s="105"/>
      <c r="AE105" s="94"/>
      <c r="AF105" s="94"/>
      <c r="AG105" s="94"/>
      <c r="AH105" s="94"/>
      <c r="AI105" s="94"/>
      <c r="AJ105" s="94"/>
      <c r="AK105" s="94"/>
    </row>
    <row r="106" spans="1:37" ht="15.95" customHeight="1" x14ac:dyDescent="0.15">
      <c r="A106" s="95">
        <v>35</v>
      </c>
      <c r="B106" s="96" t="str">
        <f>IF(データ２!B70="","",VLOOKUP(A106,データ２!$A$2:$B$180,2))</f>
        <v>旗の台クラブ</v>
      </c>
      <c r="C106" s="22" t="s">
        <v>293</v>
      </c>
      <c r="D106" s="23" t="s">
        <v>33</v>
      </c>
      <c r="E106" s="24">
        <v>5</v>
      </c>
      <c r="F106" s="68"/>
      <c r="G106" s="69"/>
      <c r="H106" s="70"/>
      <c r="I106" s="68"/>
      <c r="J106" s="69"/>
      <c r="K106" s="70"/>
      <c r="L106" s="22" t="s">
        <v>293</v>
      </c>
      <c r="M106" s="23" t="s">
        <v>33</v>
      </c>
      <c r="N106" s="24">
        <v>17</v>
      </c>
      <c r="O106" s="22" t="s">
        <v>293</v>
      </c>
      <c r="P106" s="23" t="s">
        <v>33</v>
      </c>
      <c r="Q106" s="24">
        <v>23</v>
      </c>
      <c r="R106" s="22" t="s">
        <v>293</v>
      </c>
      <c r="S106" s="23" t="s">
        <v>33</v>
      </c>
      <c r="T106" s="24">
        <v>28</v>
      </c>
      <c r="U106" s="22" t="s">
        <v>293</v>
      </c>
      <c r="V106" s="23" t="s">
        <v>33</v>
      </c>
      <c r="W106" s="24">
        <v>32</v>
      </c>
      <c r="X106" s="98" t="s">
        <v>32</v>
      </c>
      <c r="Y106" s="99"/>
      <c r="Z106" s="100"/>
      <c r="AA106" s="74"/>
      <c r="AB106" s="75"/>
      <c r="AC106" s="76"/>
      <c r="AD106" s="104">
        <f>COUNTIF(C106:AC107,"○")</f>
        <v>2</v>
      </c>
      <c r="AE106" s="93">
        <f>COUNTIF(C106:AC107,"●")</f>
        <v>1</v>
      </c>
      <c r="AF106" s="93">
        <f>COUNTIF(C106:AC107,"△")</f>
        <v>0</v>
      </c>
      <c r="AG106" s="93">
        <f>+AD106*3+AF106*1</f>
        <v>6</v>
      </c>
      <c r="AH106" s="93">
        <f t="shared" ref="AH106" si="123">+E107+H107+K107+N107+Q107+T107+W107+Z107+AC107</f>
        <v>19</v>
      </c>
      <c r="AI106" s="93">
        <f t="shared" ref="AI106" si="124">+C107+F107+I107+L107+O107+R107+U107+X107+AA107</f>
        <v>22</v>
      </c>
      <c r="AJ106" s="93">
        <f t="shared" ref="AJ106" si="125">+RANK(AG106,$AG$92:$AG$109,0)*100+RANK(AH106,$AH$92:$AH$109,1)*10+RANK(AI106,$AI$92:$AI$109,0)</f>
        <v>345</v>
      </c>
      <c r="AK106" s="93">
        <f t="shared" ref="AK106" si="126">+RANK(AJ106,$AJ$92:$AJ$109,1)</f>
        <v>4</v>
      </c>
    </row>
    <row r="107" spans="1:37" ht="15.95" customHeight="1" x14ac:dyDescent="0.15">
      <c r="A107" s="95"/>
      <c r="B107" s="97"/>
      <c r="C107" s="25"/>
      <c r="D107" s="26" t="s">
        <v>33</v>
      </c>
      <c r="E107" s="27"/>
      <c r="F107" s="71">
        <v>4</v>
      </c>
      <c r="G107" s="72" t="s">
        <v>623</v>
      </c>
      <c r="H107" s="73">
        <v>2</v>
      </c>
      <c r="I107" s="71">
        <v>17</v>
      </c>
      <c r="J107" s="72" t="s">
        <v>653</v>
      </c>
      <c r="K107" s="73">
        <v>2</v>
      </c>
      <c r="L107" s="25"/>
      <c r="M107" s="26" t="s">
        <v>33</v>
      </c>
      <c r="N107" s="27"/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101"/>
      <c r="Y107" s="102"/>
      <c r="Z107" s="103"/>
      <c r="AA107" s="77">
        <v>1</v>
      </c>
      <c r="AB107" s="78" t="s">
        <v>658</v>
      </c>
      <c r="AC107" s="79">
        <v>15</v>
      </c>
      <c r="AD107" s="105"/>
      <c r="AE107" s="94"/>
      <c r="AF107" s="94"/>
      <c r="AG107" s="94"/>
      <c r="AH107" s="94"/>
      <c r="AI107" s="94"/>
      <c r="AJ107" s="94"/>
      <c r="AK107" s="94"/>
    </row>
    <row r="108" spans="1:37" ht="15.95" customHeight="1" x14ac:dyDescent="0.15">
      <c r="A108" s="95">
        <v>36</v>
      </c>
      <c r="B108" s="96" t="str">
        <f>IF(データ２!B72="","",VLOOKUP(A108,データ２!$A$2:$B$180,2))</f>
        <v>カバラホークス</v>
      </c>
      <c r="C108" s="68"/>
      <c r="D108" s="69"/>
      <c r="E108" s="70"/>
      <c r="F108" s="22" t="s">
        <v>293</v>
      </c>
      <c r="G108" s="23" t="s">
        <v>33</v>
      </c>
      <c r="H108" s="24">
        <v>9</v>
      </c>
      <c r="I108" s="68"/>
      <c r="J108" s="69"/>
      <c r="K108" s="70"/>
      <c r="L108" s="68"/>
      <c r="M108" s="69"/>
      <c r="N108" s="70"/>
      <c r="O108" s="22" t="s">
        <v>293</v>
      </c>
      <c r="P108" s="23" t="s">
        <v>33</v>
      </c>
      <c r="Q108" s="24">
        <v>27</v>
      </c>
      <c r="R108" s="22" t="s">
        <v>293</v>
      </c>
      <c r="S108" s="23" t="s">
        <v>33</v>
      </c>
      <c r="T108" s="24">
        <v>31</v>
      </c>
      <c r="U108" s="68"/>
      <c r="V108" s="69"/>
      <c r="W108" s="70"/>
      <c r="X108" s="68"/>
      <c r="Y108" s="69"/>
      <c r="Z108" s="70"/>
      <c r="AA108" s="98" t="s">
        <v>32</v>
      </c>
      <c r="AB108" s="99"/>
      <c r="AC108" s="100"/>
      <c r="AD108" s="104">
        <f>COUNTIF(C108:AC109,"○")</f>
        <v>5</v>
      </c>
      <c r="AE108" s="93">
        <f>COUNTIF(C108:AC109,"●")</f>
        <v>0</v>
      </c>
      <c r="AF108" s="93">
        <f>COUNTIF(C108:AC109,"△")</f>
        <v>0</v>
      </c>
      <c r="AG108" s="93">
        <f>+AD108*3+AF108*1</f>
        <v>15</v>
      </c>
      <c r="AH108" s="93">
        <f t="shared" ref="AH108" si="127">+E109+H109+K109+N109+Q109+T109+W109+Z109+AC109</f>
        <v>5</v>
      </c>
      <c r="AI108" s="93">
        <f t="shared" ref="AI108" si="128">+C109+F109+I109+L109+O109+R109+U109+X109+AA109</f>
        <v>94</v>
      </c>
      <c r="AJ108" s="93">
        <f t="shared" ref="AJ108" si="129">+RANK(AG108,$AG$92:$AG$109,0)*100+RANK(AH108,$AH$92:$AH$109,1)*10+RANK(AI108,$AI$92:$AI$109,0)</f>
        <v>111</v>
      </c>
      <c r="AK108" s="93">
        <f t="shared" ref="AK108" si="130">+RANK(AJ108,$AJ$92:$AJ$109,1)</f>
        <v>1</v>
      </c>
    </row>
    <row r="109" spans="1:37" ht="15.95" customHeight="1" x14ac:dyDescent="0.15">
      <c r="A109" s="95"/>
      <c r="B109" s="97"/>
      <c r="C109" s="71">
        <v>27</v>
      </c>
      <c r="D109" s="72" t="s">
        <v>643</v>
      </c>
      <c r="E109" s="73">
        <v>0</v>
      </c>
      <c r="F109" s="25"/>
      <c r="G109" s="26" t="s">
        <v>33</v>
      </c>
      <c r="H109" s="27"/>
      <c r="I109" s="71">
        <v>34</v>
      </c>
      <c r="J109" s="72" t="s">
        <v>659</v>
      </c>
      <c r="K109" s="73">
        <v>0</v>
      </c>
      <c r="L109" s="71">
        <v>10</v>
      </c>
      <c r="M109" s="72" t="s">
        <v>643</v>
      </c>
      <c r="N109" s="73">
        <v>2</v>
      </c>
      <c r="O109" s="25"/>
      <c r="P109" s="26" t="s">
        <v>33</v>
      </c>
      <c r="Q109" s="27"/>
      <c r="R109" s="25"/>
      <c r="S109" s="26" t="s">
        <v>33</v>
      </c>
      <c r="T109" s="27"/>
      <c r="U109" s="71">
        <v>8</v>
      </c>
      <c r="V109" s="72" t="s">
        <v>629</v>
      </c>
      <c r="W109" s="73">
        <v>2</v>
      </c>
      <c r="X109" s="71">
        <v>15</v>
      </c>
      <c r="Y109" s="72" t="s">
        <v>659</v>
      </c>
      <c r="Z109" s="73">
        <v>1</v>
      </c>
      <c r="AA109" s="101"/>
      <c r="AB109" s="102"/>
      <c r="AC109" s="103"/>
      <c r="AD109" s="105"/>
      <c r="AE109" s="94"/>
      <c r="AF109" s="94"/>
      <c r="AG109" s="94"/>
      <c r="AH109" s="94"/>
      <c r="AI109" s="94"/>
      <c r="AJ109" s="94"/>
      <c r="AK109" s="94"/>
    </row>
    <row r="110" spans="1:37" x14ac:dyDescent="0.15">
      <c r="AD110" s="16">
        <f>SUM(AD92:AD109)</f>
        <v>14</v>
      </c>
      <c r="AE110" s="16">
        <f>SUM(AE92:AE109)</f>
        <v>14</v>
      </c>
      <c r="AF110" s="16">
        <f>SUM(AF92:AF109)</f>
        <v>0</v>
      </c>
      <c r="AH110" s="16">
        <f>SUM(AH92:AH109)</f>
        <v>296</v>
      </c>
      <c r="AI110" s="16">
        <f>SUM(AI92:AI109)</f>
        <v>296</v>
      </c>
    </row>
    <row r="117" spans="1:37" x14ac:dyDescent="0.15">
      <c r="B117" s="10" t="str">
        <f>+データ１!$B$2</f>
        <v>2016/2/1</v>
      </c>
      <c r="C117" s="7" t="str">
        <f>+データ１!$B$4</f>
        <v xml:space="preserve">２０１６年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第１０回大会  　　　        　Ｅブロック     　　              ２０１６</v>
      </c>
      <c r="C118" s="106" t="str">
        <f>+IF(B119="","",+B119)</f>
        <v>東王ジュニア</v>
      </c>
      <c r="D118" s="107"/>
      <c r="E118" s="108"/>
      <c r="F118" s="106" t="str">
        <f>+IF(B121="","",+B121)</f>
        <v>文京パワーズ</v>
      </c>
      <c r="G118" s="107"/>
      <c r="H118" s="108"/>
      <c r="I118" s="106" t="str">
        <f>+IF(B123="","",+B123)</f>
        <v>北原少年野球クラブ</v>
      </c>
      <c r="J118" s="107"/>
      <c r="K118" s="108"/>
      <c r="L118" s="106" t="str">
        <f>+IF(B125="","",+B125)</f>
        <v>番町エンジェルス</v>
      </c>
      <c r="M118" s="107"/>
      <c r="N118" s="108"/>
      <c r="O118" s="106" t="str">
        <f>+IF(B127="","",+B127)</f>
        <v>元芝ハヤブサ</v>
      </c>
      <c r="P118" s="107"/>
      <c r="Q118" s="108"/>
      <c r="R118" s="106" t="str">
        <f>+IF(B129="","",+B129)</f>
        <v>七北クラブ</v>
      </c>
      <c r="S118" s="107"/>
      <c r="T118" s="108"/>
      <c r="U118" s="106" t="str">
        <f>+IF(B131="","",+B131)</f>
        <v>興宮ファイターズ</v>
      </c>
      <c r="V118" s="107"/>
      <c r="W118" s="108"/>
      <c r="X118" s="106" t="str">
        <f>+IF(B133="","",+B133)</f>
        <v>中目黒イーグルス</v>
      </c>
      <c r="Y118" s="107"/>
      <c r="Z118" s="108"/>
      <c r="AA118" s="106" t="str">
        <f>+IF(B135="","",+B135)</f>
        <v>ゼットタイガー</v>
      </c>
      <c r="AB118" s="107"/>
      <c r="AC118" s="108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622</v>
      </c>
      <c r="AK118" s="12" t="s">
        <v>22</v>
      </c>
    </row>
    <row r="119" spans="1:37" ht="15.95" customHeight="1" x14ac:dyDescent="0.15">
      <c r="A119" s="95">
        <v>37</v>
      </c>
      <c r="B119" s="96" t="str">
        <f>IF(データ２!B74="","",VLOOKUP(A119,データ２!$A$2:$B$180,2))</f>
        <v>東王ジュニア</v>
      </c>
      <c r="C119" s="98" t="s">
        <v>32</v>
      </c>
      <c r="D119" s="99"/>
      <c r="E119" s="100"/>
      <c r="F119" s="68"/>
      <c r="G119" s="69"/>
      <c r="H119" s="70"/>
      <c r="I119" s="22" t="s">
        <v>294</v>
      </c>
      <c r="J119" s="23" t="s">
        <v>33</v>
      </c>
      <c r="K119" s="24">
        <v>33</v>
      </c>
      <c r="L119" s="22" t="s">
        <v>294</v>
      </c>
      <c r="M119" s="23" t="s">
        <v>33</v>
      </c>
      <c r="N119" s="24">
        <v>29</v>
      </c>
      <c r="O119" s="68"/>
      <c r="P119" s="69"/>
      <c r="Q119" s="70"/>
      <c r="R119" s="22" t="s">
        <v>294</v>
      </c>
      <c r="S119" s="23" t="s">
        <v>33</v>
      </c>
      <c r="T119" s="24">
        <v>19</v>
      </c>
      <c r="U119" s="74"/>
      <c r="V119" s="75"/>
      <c r="W119" s="76"/>
      <c r="X119" s="22" t="s">
        <v>294</v>
      </c>
      <c r="Y119" s="23" t="s">
        <v>33</v>
      </c>
      <c r="Z119" s="24">
        <v>5</v>
      </c>
      <c r="AA119" s="22" t="s">
        <v>294</v>
      </c>
      <c r="AB119" s="23" t="s">
        <v>33</v>
      </c>
      <c r="AC119" s="24">
        <v>1</v>
      </c>
      <c r="AD119" s="104">
        <f>COUNTIF(C119:AC120,"○")</f>
        <v>2</v>
      </c>
      <c r="AE119" s="93">
        <f>COUNTIF(C119:AC120,"●")</f>
        <v>1</v>
      </c>
      <c r="AF119" s="93">
        <f>COUNTIF(C119:AC120,"△")</f>
        <v>0</v>
      </c>
      <c r="AG119" s="93">
        <f>+AD119*3+AF119*1</f>
        <v>6</v>
      </c>
      <c r="AH119" s="93">
        <f>+E120+H120+K120+N120+Q120+T120+W120+Z120+AC120</f>
        <v>19</v>
      </c>
      <c r="AI119" s="93">
        <f>+C120+F120+I120+L120+O120+R120+U120+X120+AA120</f>
        <v>23</v>
      </c>
      <c r="AJ119" s="93">
        <f>+RANK(AG119,$AG$119:$AG$136,0)*100+RANK(AH119,$AH$119:$AH$136,1)*10+RANK(AI119,$AI$119:$AI$136,0)</f>
        <v>253</v>
      </c>
      <c r="AK119" s="93">
        <f>+RANK(AJ119,$AJ$119:$AJ$136,1)</f>
        <v>3</v>
      </c>
    </row>
    <row r="120" spans="1:37" ht="15.95" customHeight="1" x14ac:dyDescent="0.15">
      <c r="A120" s="95"/>
      <c r="B120" s="97"/>
      <c r="C120" s="101"/>
      <c r="D120" s="102"/>
      <c r="E120" s="103"/>
      <c r="F120" s="71">
        <v>9</v>
      </c>
      <c r="G120" s="72" t="s">
        <v>674</v>
      </c>
      <c r="H120" s="73">
        <v>4</v>
      </c>
      <c r="I120" s="25"/>
      <c r="J120" s="26" t="s">
        <v>33</v>
      </c>
      <c r="K120" s="27"/>
      <c r="L120" s="25"/>
      <c r="M120" s="26" t="s">
        <v>33</v>
      </c>
      <c r="N120" s="27"/>
      <c r="O120" s="71">
        <v>7</v>
      </c>
      <c r="P120" s="72" t="s">
        <v>648</v>
      </c>
      <c r="Q120" s="73">
        <v>5</v>
      </c>
      <c r="R120" s="25"/>
      <c r="S120" s="26" t="s">
        <v>33</v>
      </c>
      <c r="T120" s="27"/>
      <c r="U120" s="77">
        <v>7</v>
      </c>
      <c r="V120" s="78" t="s">
        <v>635</v>
      </c>
      <c r="W120" s="79">
        <v>10</v>
      </c>
      <c r="X120" s="25"/>
      <c r="Y120" s="26" t="s">
        <v>33</v>
      </c>
      <c r="Z120" s="27"/>
      <c r="AA120" s="25"/>
      <c r="AB120" s="26" t="s">
        <v>33</v>
      </c>
      <c r="AC120" s="27"/>
      <c r="AD120" s="105"/>
      <c r="AE120" s="94"/>
      <c r="AF120" s="94"/>
      <c r="AG120" s="94"/>
      <c r="AH120" s="94"/>
      <c r="AI120" s="94"/>
      <c r="AJ120" s="94"/>
      <c r="AK120" s="94"/>
    </row>
    <row r="121" spans="1:37" ht="15.95" customHeight="1" x14ac:dyDescent="0.15">
      <c r="A121" s="95">
        <v>38</v>
      </c>
      <c r="B121" s="96" t="str">
        <f>IF(データ２!B76="","",VLOOKUP(A121,データ２!$A$2:$B$180,2))</f>
        <v>文京パワーズ</v>
      </c>
      <c r="C121" s="74"/>
      <c r="D121" s="75"/>
      <c r="E121" s="76"/>
      <c r="F121" s="98" t="s">
        <v>32</v>
      </c>
      <c r="G121" s="99"/>
      <c r="H121" s="100"/>
      <c r="I121" s="22" t="s">
        <v>294</v>
      </c>
      <c r="J121" s="23" t="s">
        <v>33</v>
      </c>
      <c r="K121" s="24">
        <v>30</v>
      </c>
      <c r="L121" s="22" t="s">
        <v>294</v>
      </c>
      <c r="M121" s="23" t="s">
        <v>33</v>
      </c>
      <c r="N121" s="24">
        <v>26</v>
      </c>
      <c r="O121" s="22" t="s">
        <v>294</v>
      </c>
      <c r="P121" s="23" t="s">
        <v>33</v>
      </c>
      <c r="Q121" s="24">
        <v>20</v>
      </c>
      <c r="R121" s="74"/>
      <c r="S121" s="75"/>
      <c r="T121" s="76"/>
      <c r="U121" s="74"/>
      <c r="V121" s="75"/>
      <c r="W121" s="76"/>
      <c r="X121" s="22" t="s">
        <v>294</v>
      </c>
      <c r="Y121" s="23" t="s">
        <v>33</v>
      </c>
      <c r="Z121" s="24">
        <v>2</v>
      </c>
      <c r="AA121" s="74"/>
      <c r="AB121" s="75"/>
      <c r="AC121" s="76"/>
      <c r="AD121" s="104">
        <f>COUNTIF(C121:AC122,"○")</f>
        <v>0</v>
      </c>
      <c r="AE121" s="93">
        <f>COUNTIF(C121:AC122,"●")</f>
        <v>4</v>
      </c>
      <c r="AF121" s="93">
        <f>COUNTIF(C121:AC122,"△")</f>
        <v>0</v>
      </c>
      <c r="AG121" s="93">
        <f>+AD121*3+AF121*1</f>
        <v>0</v>
      </c>
      <c r="AH121" s="93">
        <f t="shared" ref="AH121" si="131">+E122+H122+K122+N122+Q122+T122+W122+Z122+AC122</f>
        <v>39</v>
      </c>
      <c r="AI121" s="93">
        <f t="shared" ref="AI121" si="132">+C122+F122+I122+L122+O122+R122+U122+X122+AA122</f>
        <v>18</v>
      </c>
      <c r="AJ121" s="93">
        <f t="shared" ref="AJ121" si="133">+RANK(AG121,$AG$119:$AG$136,0)*100+RANK(AH121,$AH$119:$AH$136,1)*10+RANK(AI121,$AI$119:$AI$136,0)</f>
        <v>795</v>
      </c>
      <c r="AK121" s="93">
        <f t="shared" ref="AK121" si="134">+RANK(AJ121,$AJ$119:$AJ$136,1)</f>
        <v>9</v>
      </c>
    </row>
    <row r="122" spans="1:37" ht="15.95" customHeight="1" x14ac:dyDescent="0.15">
      <c r="A122" s="95"/>
      <c r="B122" s="97"/>
      <c r="C122" s="77">
        <v>4</v>
      </c>
      <c r="D122" s="78" t="s">
        <v>675</v>
      </c>
      <c r="E122" s="79">
        <v>9</v>
      </c>
      <c r="F122" s="101"/>
      <c r="G122" s="102"/>
      <c r="H122" s="103"/>
      <c r="I122" s="25"/>
      <c r="J122" s="26" t="s">
        <v>33</v>
      </c>
      <c r="K122" s="27"/>
      <c r="L122" s="25"/>
      <c r="M122" s="26" t="s">
        <v>33</v>
      </c>
      <c r="N122" s="27"/>
      <c r="O122" s="25"/>
      <c r="P122" s="26" t="s">
        <v>33</v>
      </c>
      <c r="Q122" s="27"/>
      <c r="R122" s="77">
        <v>3</v>
      </c>
      <c r="S122" s="78" t="s">
        <v>650</v>
      </c>
      <c r="T122" s="79">
        <v>11</v>
      </c>
      <c r="U122" s="77">
        <v>6</v>
      </c>
      <c r="V122" s="78" t="s">
        <v>677</v>
      </c>
      <c r="W122" s="79">
        <v>9</v>
      </c>
      <c r="X122" s="25"/>
      <c r="Y122" s="26" t="s">
        <v>33</v>
      </c>
      <c r="Z122" s="27"/>
      <c r="AA122" s="77">
        <v>5</v>
      </c>
      <c r="AB122" s="78" t="s">
        <v>641</v>
      </c>
      <c r="AC122" s="79">
        <v>10</v>
      </c>
      <c r="AD122" s="105"/>
      <c r="AE122" s="94"/>
      <c r="AF122" s="94"/>
      <c r="AG122" s="94"/>
      <c r="AH122" s="94"/>
      <c r="AI122" s="94"/>
      <c r="AJ122" s="94"/>
      <c r="AK122" s="94"/>
    </row>
    <row r="123" spans="1:37" ht="15.95" customHeight="1" x14ac:dyDescent="0.15">
      <c r="A123" s="95">
        <v>39</v>
      </c>
      <c r="B123" s="96" t="str">
        <f>IF(データ２!B78="","",VLOOKUP(A123,データ２!$A$2:$B$180,2))</f>
        <v>北原少年野球クラブ</v>
      </c>
      <c r="C123" s="22" t="s">
        <v>294</v>
      </c>
      <c r="D123" s="23" t="s">
        <v>33</v>
      </c>
      <c r="E123" s="24">
        <v>33</v>
      </c>
      <c r="F123" s="22" t="s">
        <v>294</v>
      </c>
      <c r="G123" s="23" t="s">
        <v>33</v>
      </c>
      <c r="H123" s="24">
        <v>30</v>
      </c>
      <c r="I123" s="98" t="s">
        <v>32</v>
      </c>
      <c r="J123" s="99"/>
      <c r="K123" s="100"/>
      <c r="L123" s="22" t="s">
        <v>294</v>
      </c>
      <c r="M123" s="23" t="s">
        <v>33</v>
      </c>
      <c r="N123" s="24">
        <v>21</v>
      </c>
      <c r="O123" s="22" t="s">
        <v>294</v>
      </c>
      <c r="P123" s="23" t="s">
        <v>33</v>
      </c>
      <c r="Q123" s="24">
        <v>15</v>
      </c>
      <c r="R123" s="68"/>
      <c r="S123" s="69"/>
      <c r="T123" s="70"/>
      <c r="U123" s="22" t="s">
        <v>294</v>
      </c>
      <c r="V123" s="23" t="s">
        <v>33</v>
      </c>
      <c r="W123" s="24">
        <v>3</v>
      </c>
      <c r="X123" s="68"/>
      <c r="Y123" s="69"/>
      <c r="Z123" s="70"/>
      <c r="AA123" s="22" t="s">
        <v>294</v>
      </c>
      <c r="AB123" s="23" t="s">
        <v>33</v>
      </c>
      <c r="AC123" s="24">
        <v>16</v>
      </c>
      <c r="AD123" s="104">
        <f>COUNTIF(C123:AC124,"○")</f>
        <v>2</v>
      </c>
      <c r="AE123" s="93">
        <f>COUNTIF(C123:AC124,"●")</f>
        <v>0</v>
      </c>
      <c r="AF123" s="93">
        <f>COUNTIF(C123:AC124,"△")</f>
        <v>0</v>
      </c>
      <c r="AG123" s="93">
        <f>+AD123*3+AF123*1</f>
        <v>6</v>
      </c>
      <c r="AH123" s="93">
        <f t="shared" ref="AH123" si="135">+E124+H124+K124+N124+Q124+T124+W124+Z124+AC124</f>
        <v>8</v>
      </c>
      <c r="AI123" s="93">
        <f t="shared" ref="AI123" si="136">+C124+F124+I124+L124+O124+R124+U124+X124+AA124</f>
        <v>20</v>
      </c>
      <c r="AJ123" s="93">
        <f t="shared" ref="AJ123" si="137">+RANK(AG123,$AG$119:$AG$136,0)*100+RANK(AH123,$AH$119:$AH$136,1)*10+RANK(AI123,$AI$119:$AI$136,0)</f>
        <v>234</v>
      </c>
      <c r="AK123" s="93">
        <f t="shared" ref="AK123" si="138">+RANK(AJ123,$AJ$119:$AJ$136,1)</f>
        <v>2</v>
      </c>
    </row>
    <row r="124" spans="1:37" ht="15.95" customHeight="1" x14ac:dyDescent="0.15">
      <c r="A124" s="95"/>
      <c r="B124" s="97"/>
      <c r="C124" s="25"/>
      <c r="D124" s="26" t="s">
        <v>33</v>
      </c>
      <c r="E124" s="27"/>
      <c r="F124" s="25"/>
      <c r="G124" s="26" t="s">
        <v>33</v>
      </c>
      <c r="H124" s="27"/>
      <c r="I124" s="101"/>
      <c r="J124" s="102"/>
      <c r="K124" s="103"/>
      <c r="L124" s="25"/>
      <c r="M124" s="26" t="s">
        <v>33</v>
      </c>
      <c r="N124" s="27"/>
      <c r="O124" s="25"/>
      <c r="P124" s="26" t="s">
        <v>33</v>
      </c>
      <c r="Q124" s="27"/>
      <c r="R124" s="71">
        <v>7</v>
      </c>
      <c r="S124" s="72" t="s">
        <v>659</v>
      </c>
      <c r="T124" s="73">
        <v>0</v>
      </c>
      <c r="U124" s="25"/>
      <c r="V124" s="26" t="s">
        <v>33</v>
      </c>
      <c r="W124" s="27"/>
      <c r="X124" s="71">
        <v>13</v>
      </c>
      <c r="Y124" s="72" t="s">
        <v>643</v>
      </c>
      <c r="Z124" s="73">
        <v>8</v>
      </c>
      <c r="AA124" s="25"/>
      <c r="AB124" s="26" t="s">
        <v>33</v>
      </c>
      <c r="AC124" s="27"/>
      <c r="AD124" s="105"/>
      <c r="AE124" s="94"/>
      <c r="AF124" s="94"/>
      <c r="AG124" s="94"/>
      <c r="AH124" s="94"/>
      <c r="AI124" s="94"/>
      <c r="AJ124" s="94"/>
      <c r="AK124" s="94"/>
    </row>
    <row r="125" spans="1:37" ht="15.95" customHeight="1" x14ac:dyDescent="0.15">
      <c r="A125" s="95">
        <v>40</v>
      </c>
      <c r="B125" s="96" t="str">
        <f>IF(データ２!B80="","",VLOOKUP(A125,データ２!$A$2:$B$180,2))</f>
        <v>番町エンジェルス</v>
      </c>
      <c r="C125" s="22" t="s">
        <v>294</v>
      </c>
      <c r="D125" s="23" t="s">
        <v>33</v>
      </c>
      <c r="E125" s="24">
        <v>29</v>
      </c>
      <c r="F125" s="22" t="s">
        <v>294</v>
      </c>
      <c r="G125" s="23" t="s">
        <v>33</v>
      </c>
      <c r="H125" s="24">
        <v>26</v>
      </c>
      <c r="I125" s="22" t="s">
        <v>294</v>
      </c>
      <c r="J125" s="23" t="s">
        <v>33</v>
      </c>
      <c r="K125" s="24">
        <v>21</v>
      </c>
      <c r="L125" s="98" t="s">
        <v>32</v>
      </c>
      <c r="M125" s="99"/>
      <c r="N125" s="100"/>
      <c r="O125" s="74"/>
      <c r="P125" s="75"/>
      <c r="Q125" s="76"/>
      <c r="R125" s="22" t="s">
        <v>294</v>
      </c>
      <c r="S125" s="23" t="s">
        <v>33</v>
      </c>
      <c r="T125" s="24">
        <v>4</v>
      </c>
      <c r="U125" s="22" t="s">
        <v>294</v>
      </c>
      <c r="V125" s="23" t="s">
        <v>33</v>
      </c>
      <c r="W125" s="24">
        <v>11</v>
      </c>
      <c r="X125" s="22" t="s">
        <v>294</v>
      </c>
      <c r="Y125" s="23" t="s">
        <v>33</v>
      </c>
      <c r="Z125" s="24">
        <v>17</v>
      </c>
      <c r="AA125" s="22" t="s">
        <v>294</v>
      </c>
      <c r="AB125" s="23" t="s">
        <v>33</v>
      </c>
      <c r="AC125" s="24">
        <v>22</v>
      </c>
      <c r="AD125" s="104">
        <f>COUNTIF(C125:AC126,"○")</f>
        <v>0</v>
      </c>
      <c r="AE125" s="93">
        <f>COUNTIF(C125:AC126,"●")</f>
        <v>1</v>
      </c>
      <c r="AF125" s="93">
        <f>COUNTIF(C125:AC126,"△")</f>
        <v>0</v>
      </c>
      <c r="AG125" s="93">
        <f>+AD125*3+AF125*1</f>
        <v>0</v>
      </c>
      <c r="AH125" s="93">
        <f t="shared" ref="AH125" si="139">+E126+H126+K126+N126+Q126+T126+W126+Z126+AC126</f>
        <v>4</v>
      </c>
      <c r="AI125" s="93">
        <f t="shared" ref="AI125" si="140">+C126+F126+I126+L126+O126+R126+U126+X126+AA126</f>
        <v>1</v>
      </c>
      <c r="AJ125" s="93">
        <f t="shared" ref="AJ125" si="141">+RANK(AG125,$AG$119:$AG$136,0)*100+RANK(AH125,$AH$119:$AH$136,1)*10+RANK(AI125,$AI$119:$AI$136,0)</f>
        <v>719</v>
      </c>
      <c r="AK125" s="93">
        <f t="shared" ref="AK125" si="142">+RANK(AJ125,$AJ$119:$AJ$136,1)</f>
        <v>7</v>
      </c>
    </row>
    <row r="126" spans="1:37" ht="15.95" customHeight="1" x14ac:dyDescent="0.15">
      <c r="A126" s="95"/>
      <c r="B126" s="97"/>
      <c r="C126" s="25"/>
      <c r="D126" s="26" t="s">
        <v>33</v>
      </c>
      <c r="E126" s="27"/>
      <c r="F126" s="25"/>
      <c r="G126" s="26" t="s">
        <v>33</v>
      </c>
      <c r="H126" s="27"/>
      <c r="I126" s="25"/>
      <c r="J126" s="26" t="s">
        <v>33</v>
      </c>
      <c r="K126" s="27"/>
      <c r="L126" s="101"/>
      <c r="M126" s="102"/>
      <c r="N126" s="103"/>
      <c r="O126" s="77">
        <v>1</v>
      </c>
      <c r="P126" s="78" t="s">
        <v>625</v>
      </c>
      <c r="Q126" s="79">
        <v>4</v>
      </c>
      <c r="R126" s="25"/>
      <c r="S126" s="26" t="s">
        <v>33</v>
      </c>
      <c r="T126" s="27"/>
      <c r="U126" s="25"/>
      <c r="V126" s="26" t="s">
        <v>33</v>
      </c>
      <c r="W126" s="27"/>
      <c r="X126" s="25"/>
      <c r="Y126" s="26" t="s">
        <v>33</v>
      </c>
      <c r="Z126" s="27"/>
      <c r="AA126" s="25"/>
      <c r="AB126" s="26" t="s">
        <v>33</v>
      </c>
      <c r="AC126" s="27"/>
      <c r="AD126" s="105"/>
      <c r="AE126" s="94"/>
      <c r="AF126" s="94"/>
      <c r="AG126" s="94"/>
      <c r="AH126" s="94"/>
      <c r="AI126" s="94"/>
      <c r="AJ126" s="94"/>
      <c r="AK126" s="94"/>
    </row>
    <row r="127" spans="1:37" ht="15.95" customHeight="1" x14ac:dyDescent="0.15">
      <c r="A127" s="95">
        <v>41</v>
      </c>
      <c r="B127" s="96" t="str">
        <f>IF(データ２!B82="","",VLOOKUP(A127,データ２!$A$2:$B$180,2))</f>
        <v>元芝ハヤブサ</v>
      </c>
      <c r="C127" s="74"/>
      <c r="D127" s="75"/>
      <c r="E127" s="76"/>
      <c r="F127" s="22" t="s">
        <v>294</v>
      </c>
      <c r="G127" s="23" t="s">
        <v>33</v>
      </c>
      <c r="H127" s="24">
        <v>20</v>
      </c>
      <c r="I127" s="22" t="s">
        <v>294</v>
      </c>
      <c r="J127" s="23" t="s">
        <v>33</v>
      </c>
      <c r="K127" s="24">
        <v>15</v>
      </c>
      <c r="L127" s="68"/>
      <c r="M127" s="69"/>
      <c r="N127" s="70"/>
      <c r="O127" s="98" t="s">
        <v>32</v>
      </c>
      <c r="P127" s="99"/>
      <c r="Q127" s="100"/>
      <c r="R127" s="74"/>
      <c r="S127" s="75"/>
      <c r="T127" s="76"/>
      <c r="U127" s="22" t="s">
        <v>294</v>
      </c>
      <c r="V127" s="23" t="s">
        <v>33</v>
      </c>
      <c r="W127" s="24">
        <v>18</v>
      </c>
      <c r="X127" s="68"/>
      <c r="Y127" s="69"/>
      <c r="Z127" s="70"/>
      <c r="AA127" s="22" t="s">
        <v>294</v>
      </c>
      <c r="AB127" s="23" t="s">
        <v>33</v>
      </c>
      <c r="AC127" s="24">
        <v>27</v>
      </c>
      <c r="AD127" s="104">
        <f>COUNTIF(C127:AC128,"○")</f>
        <v>2</v>
      </c>
      <c r="AE127" s="93">
        <f>COUNTIF(C127:AC128,"●")</f>
        <v>2</v>
      </c>
      <c r="AF127" s="93">
        <f>COUNTIF(C127:AC128,"△")</f>
        <v>0</v>
      </c>
      <c r="AG127" s="93">
        <f>+AD127*3+AF127*1</f>
        <v>6</v>
      </c>
      <c r="AH127" s="93">
        <f t="shared" ref="AH127" si="143">+E128+H128+K128+N128+Q128+T128+W128+Z128+AC128</f>
        <v>21</v>
      </c>
      <c r="AI127" s="93">
        <f t="shared" ref="AI127" si="144">+C128+F128+I128+L128+O128+R128+U128+X128+AA128</f>
        <v>14</v>
      </c>
      <c r="AJ127" s="93">
        <f t="shared" ref="AJ127" si="145">+RANK(AG127,$AG$119:$AG$136,0)*100+RANK(AH127,$AH$119:$AH$136,1)*10+RANK(AI127,$AI$119:$AI$136,0)</f>
        <v>266</v>
      </c>
      <c r="AK127" s="93">
        <f t="shared" ref="AK127" si="146">+RANK(AJ127,$AJ$119:$AJ$136,1)</f>
        <v>4</v>
      </c>
    </row>
    <row r="128" spans="1:37" ht="15.95" customHeight="1" x14ac:dyDescent="0.15">
      <c r="A128" s="95"/>
      <c r="B128" s="97"/>
      <c r="C128" s="77">
        <v>5</v>
      </c>
      <c r="D128" s="78" t="s">
        <v>649</v>
      </c>
      <c r="E128" s="79">
        <v>7</v>
      </c>
      <c r="F128" s="25"/>
      <c r="G128" s="26" t="s">
        <v>33</v>
      </c>
      <c r="H128" s="27"/>
      <c r="I128" s="25"/>
      <c r="J128" s="26" t="s">
        <v>33</v>
      </c>
      <c r="K128" s="27"/>
      <c r="L128" s="71">
        <v>4</v>
      </c>
      <c r="M128" s="72" t="s">
        <v>626</v>
      </c>
      <c r="N128" s="73">
        <v>1</v>
      </c>
      <c r="O128" s="101"/>
      <c r="P128" s="102"/>
      <c r="Q128" s="103"/>
      <c r="R128" s="77">
        <v>0</v>
      </c>
      <c r="S128" s="78" t="s">
        <v>660</v>
      </c>
      <c r="T128" s="79">
        <v>9</v>
      </c>
      <c r="U128" s="25"/>
      <c r="V128" s="26" t="s">
        <v>33</v>
      </c>
      <c r="W128" s="27"/>
      <c r="X128" s="71">
        <v>5</v>
      </c>
      <c r="Y128" s="72" t="s">
        <v>636</v>
      </c>
      <c r="Z128" s="73">
        <v>4</v>
      </c>
      <c r="AA128" s="25"/>
      <c r="AB128" s="26" t="s">
        <v>33</v>
      </c>
      <c r="AC128" s="27"/>
      <c r="AD128" s="105"/>
      <c r="AE128" s="94"/>
      <c r="AF128" s="94"/>
      <c r="AG128" s="94"/>
      <c r="AH128" s="94"/>
      <c r="AI128" s="94"/>
      <c r="AJ128" s="94"/>
      <c r="AK128" s="94"/>
    </row>
    <row r="129" spans="1:37" ht="15.95" customHeight="1" x14ac:dyDescent="0.15">
      <c r="A129" s="95">
        <v>42</v>
      </c>
      <c r="B129" s="96" t="str">
        <f>IF(データ２!B84="","",VLOOKUP(A129,データ２!$A$2:$B$180,2))</f>
        <v>七北クラブ</v>
      </c>
      <c r="C129" s="22" t="s">
        <v>294</v>
      </c>
      <c r="D129" s="23" t="s">
        <v>33</v>
      </c>
      <c r="E129" s="24">
        <v>19</v>
      </c>
      <c r="F129" s="68"/>
      <c r="G129" s="69"/>
      <c r="H129" s="70"/>
      <c r="I129" s="74"/>
      <c r="J129" s="75"/>
      <c r="K129" s="76"/>
      <c r="L129" s="22" t="s">
        <v>294</v>
      </c>
      <c r="M129" s="23" t="s">
        <v>33</v>
      </c>
      <c r="N129" s="24">
        <v>4</v>
      </c>
      <c r="O129" s="68"/>
      <c r="P129" s="69"/>
      <c r="Q129" s="70"/>
      <c r="R129" s="98" t="s">
        <v>32</v>
      </c>
      <c r="S129" s="99"/>
      <c r="T129" s="100"/>
      <c r="U129" s="68"/>
      <c r="V129" s="69"/>
      <c r="W129" s="70"/>
      <c r="X129" s="68"/>
      <c r="Y129" s="69"/>
      <c r="Z129" s="70"/>
      <c r="AA129" s="22" t="s">
        <v>294</v>
      </c>
      <c r="AB129" s="23" t="s">
        <v>33</v>
      </c>
      <c r="AC129" s="24">
        <v>31</v>
      </c>
      <c r="AD129" s="104">
        <f>COUNTIF(C129:AC130,"○")</f>
        <v>4</v>
      </c>
      <c r="AE129" s="93">
        <f>COUNTIF(C129:AC130,"●")</f>
        <v>1</v>
      </c>
      <c r="AF129" s="93">
        <f>COUNTIF(C129:AC130,"△")</f>
        <v>0</v>
      </c>
      <c r="AG129" s="93">
        <f>+AD129*3+AF129*1</f>
        <v>12</v>
      </c>
      <c r="AH129" s="93">
        <f t="shared" ref="AH129" si="147">+E130+H130+K130+N130+Q130+T130+W130+Z130+AC130</f>
        <v>16</v>
      </c>
      <c r="AI129" s="93">
        <f t="shared" ref="AI129" si="148">+C130+F130+I130+L130+O130+R130+U130+X130+AA130</f>
        <v>49</v>
      </c>
      <c r="AJ129" s="93">
        <f t="shared" ref="AJ129" si="149">+RANK(AG129,$AG$119:$AG$136,0)*100+RANK(AH129,$AH$119:$AH$136,1)*10+RANK(AI129,$AI$119:$AI$136,0)</f>
        <v>141</v>
      </c>
      <c r="AK129" s="93">
        <f t="shared" ref="AK129" si="150">+RANK(AJ129,$AJ$119:$AJ$136,1)</f>
        <v>1</v>
      </c>
    </row>
    <row r="130" spans="1:37" ht="15.95" customHeight="1" x14ac:dyDescent="0.15">
      <c r="A130" s="95"/>
      <c r="B130" s="97"/>
      <c r="C130" s="25"/>
      <c r="D130" s="26" t="s">
        <v>33</v>
      </c>
      <c r="E130" s="27"/>
      <c r="F130" s="71">
        <v>11</v>
      </c>
      <c r="G130" s="72" t="s">
        <v>648</v>
      </c>
      <c r="H130" s="73">
        <v>3</v>
      </c>
      <c r="I130" s="77">
        <v>0</v>
      </c>
      <c r="J130" s="78" t="s">
        <v>658</v>
      </c>
      <c r="K130" s="79">
        <v>7</v>
      </c>
      <c r="L130" s="25"/>
      <c r="M130" s="26" t="s">
        <v>33</v>
      </c>
      <c r="N130" s="27"/>
      <c r="O130" s="71">
        <v>9</v>
      </c>
      <c r="P130" s="72" t="s">
        <v>661</v>
      </c>
      <c r="Q130" s="73">
        <v>0</v>
      </c>
      <c r="R130" s="101"/>
      <c r="S130" s="102"/>
      <c r="T130" s="103"/>
      <c r="U130" s="71">
        <v>12</v>
      </c>
      <c r="V130" s="72" t="s">
        <v>674</v>
      </c>
      <c r="W130" s="73">
        <v>6</v>
      </c>
      <c r="X130" s="71">
        <v>17</v>
      </c>
      <c r="Y130" s="72" t="s">
        <v>653</v>
      </c>
      <c r="Z130" s="73">
        <v>0</v>
      </c>
      <c r="AA130" s="25"/>
      <c r="AB130" s="26" t="s">
        <v>33</v>
      </c>
      <c r="AC130" s="27"/>
      <c r="AD130" s="105"/>
      <c r="AE130" s="94"/>
      <c r="AF130" s="94"/>
      <c r="AG130" s="94"/>
      <c r="AH130" s="94"/>
      <c r="AI130" s="94"/>
      <c r="AJ130" s="94"/>
      <c r="AK130" s="94"/>
    </row>
    <row r="131" spans="1:37" ht="15.95" customHeight="1" x14ac:dyDescent="0.15">
      <c r="A131" s="95">
        <v>43</v>
      </c>
      <c r="B131" s="96" t="str">
        <f>IF(データ２!B86="","",VLOOKUP(A131,データ２!$A$2:$B$180,2))</f>
        <v>興宮ファイターズ</v>
      </c>
      <c r="C131" s="68"/>
      <c r="D131" s="69"/>
      <c r="E131" s="70"/>
      <c r="F131" s="68"/>
      <c r="G131" s="69"/>
      <c r="H131" s="70"/>
      <c r="I131" s="22" t="s">
        <v>294</v>
      </c>
      <c r="J131" s="23" t="s">
        <v>33</v>
      </c>
      <c r="K131" s="24">
        <v>3</v>
      </c>
      <c r="L131" s="22" t="s">
        <v>294</v>
      </c>
      <c r="M131" s="23" t="s">
        <v>33</v>
      </c>
      <c r="N131" s="24">
        <v>11</v>
      </c>
      <c r="O131" s="22" t="s">
        <v>294</v>
      </c>
      <c r="P131" s="23" t="s">
        <v>33</v>
      </c>
      <c r="Q131" s="24">
        <v>18</v>
      </c>
      <c r="R131" s="74"/>
      <c r="S131" s="75"/>
      <c r="T131" s="76"/>
      <c r="U131" s="98" t="s">
        <v>32</v>
      </c>
      <c r="V131" s="99"/>
      <c r="W131" s="100"/>
      <c r="X131" s="22" t="s">
        <v>294</v>
      </c>
      <c r="Y131" s="23" t="s">
        <v>33</v>
      </c>
      <c r="Z131" s="24">
        <v>32</v>
      </c>
      <c r="AA131" s="22" t="s">
        <v>294</v>
      </c>
      <c r="AB131" s="23" t="s">
        <v>33</v>
      </c>
      <c r="AC131" s="24">
        <v>34</v>
      </c>
      <c r="AD131" s="104">
        <f>COUNTIF(C131:AC132,"○")</f>
        <v>2</v>
      </c>
      <c r="AE131" s="93">
        <f>COUNTIF(C131:AC132,"●")</f>
        <v>1</v>
      </c>
      <c r="AF131" s="93">
        <f>COUNTIF(C131:AC132,"△")</f>
        <v>0</v>
      </c>
      <c r="AG131" s="93">
        <f>+AD131*3+AF131*1</f>
        <v>6</v>
      </c>
      <c r="AH131" s="93">
        <f t="shared" ref="AH131" si="151">+E132+H132+K132+N132+Q132+T132+W132+Z132+AC132</f>
        <v>25</v>
      </c>
      <c r="AI131" s="93">
        <f t="shared" ref="AI131" si="152">+C132+F132+I132+L132+O132+R132+U132+X132+AA132</f>
        <v>25</v>
      </c>
      <c r="AJ131" s="93">
        <f t="shared" ref="AJ131" si="153">+RANK(AG131,$AG$119:$AG$136,0)*100+RANK(AH131,$AH$119:$AH$136,1)*10+RANK(AI131,$AI$119:$AI$136,0)</f>
        <v>272</v>
      </c>
      <c r="AK131" s="93">
        <f t="shared" ref="AK131" si="154">+RANK(AJ131,$AJ$119:$AJ$136,1)</f>
        <v>5</v>
      </c>
    </row>
    <row r="132" spans="1:37" ht="15.95" customHeight="1" x14ac:dyDescent="0.15">
      <c r="A132" s="95"/>
      <c r="B132" s="97"/>
      <c r="C132" s="71">
        <v>10</v>
      </c>
      <c r="D132" s="72" t="s">
        <v>636</v>
      </c>
      <c r="E132" s="73">
        <v>7</v>
      </c>
      <c r="F132" s="71">
        <v>9</v>
      </c>
      <c r="G132" s="72" t="s">
        <v>676</v>
      </c>
      <c r="H132" s="73">
        <v>6</v>
      </c>
      <c r="I132" s="25"/>
      <c r="J132" s="26" t="s">
        <v>33</v>
      </c>
      <c r="K132" s="27"/>
      <c r="L132" s="25"/>
      <c r="M132" s="26" t="s">
        <v>33</v>
      </c>
      <c r="N132" s="27"/>
      <c r="O132" s="25"/>
      <c r="P132" s="26" t="s">
        <v>33</v>
      </c>
      <c r="Q132" s="27"/>
      <c r="R132" s="77">
        <v>6</v>
      </c>
      <c r="S132" s="78" t="s">
        <v>675</v>
      </c>
      <c r="T132" s="79">
        <v>12</v>
      </c>
      <c r="U132" s="101"/>
      <c r="V132" s="102"/>
      <c r="W132" s="103"/>
      <c r="X132" s="25"/>
      <c r="Y132" s="26" t="s">
        <v>33</v>
      </c>
      <c r="Z132" s="27"/>
      <c r="AA132" s="25"/>
      <c r="AB132" s="26" t="s">
        <v>33</v>
      </c>
      <c r="AC132" s="27"/>
      <c r="AD132" s="105"/>
      <c r="AE132" s="94"/>
      <c r="AF132" s="94"/>
      <c r="AG132" s="94"/>
      <c r="AH132" s="94"/>
      <c r="AI132" s="94"/>
      <c r="AJ132" s="94"/>
      <c r="AK132" s="94"/>
    </row>
    <row r="133" spans="1:37" ht="15.95" customHeight="1" x14ac:dyDescent="0.15">
      <c r="A133" s="95">
        <v>44</v>
      </c>
      <c r="B133" s="96" t="str">
        <f>IF(データ２!B88="","",VLOOKUP(A133,データ２!$A$2:$B$180,2))</f>
        <v>中目黒イーグルス</v>
      </c>
      <c r="C133" s="22" t="s">
        <v>294</v>
      </c>
      <c r="D133" s="23" t="s">
        <v>33</v>
      </c>
      <c r="E133" s="24">
        <v>5</v>
      </c>
      <c r="F133" s="22" t="s">
        <v>294</v>
      </c>
      <c r="G133" s="23" t="s">
        <v>33</v>
      </c>
      <c r="H133" s="24">
        <v>2</v>
      </c>
      <c r="I133" s="74"/>
      <c r="J133" s="75"/>
      <c r="K133" s="76"/>
      <c r="L133" s="22" t="s">
        <v>294</v>
      </c>
      <c r="M133" s="23" t="s">
        <v>33</v>
      </c>
      <c r="N133" s="24">
        <v>17</v>
      </c>
      <c r="O133" s="74"/>
      <c r="P133" s="75"/>
      <c r="Q133" s="76"/>
      <c r="R133" s="74"/>
      <c r="S133" s="75"/>
      <c r="T133" s="76"/>
      <c r="U133" s="22" t="s">
        <v>294</v>
      </c>
      <c r="V133" s="23" t="s">
        <v>33</v>
      </c>
      <c r="W133" s="24">
        <v>32</v>
      </c>
      <c r="X133" s="98" t="s">
        <v>32</v>
      </c>
      <c r="Y133" s="99"/>
      <c r="Z133" s="100"/>
      <c r="AA133" s="22" t="s">
        <v>294</v>
      </c>
      <c r="AB133" s="23" t="s">
        <v>33</v>
      </c>
      <c r="AC133" s="24">
        <v>36</v>
      </c>
      <c r="AD133" s="104">
        <f>COUNTIF(C133:AC134,"○")</f>
        <v>0</v>
      </c>
      <c r="AE133" s="93">
        <f>COUNTIF(C133:AC134,"●")</f>
        <v>3</v>
      </c>
      <c r="AF133" s="93">
        <f>COUNTIF(C133:AC134,"△")</f>
        <v>0</v>
      </c>
      <c r="AG133" s="93">
        <f>+AD133*3+AF133*1</f>
        <v>0</v>
      </c>
      <c r="AH133" s="93">
        <f t="shared" ref="AH133" si="155">+E134+H134+K134+N134+Q134+T134+W134+Z134+AC134</f>
        <v>35</v>
      </c>
      <c r="AI133" s="93">
        <f t="shared" ref="AI133" si="156">+C134+F134+I134+L134+O134+R134+U134+X134+AA134</f>
        <v>12</v>
      </c>
      <c r="AJ133" s="93">
        <f t="shared" ref="AJ133" si="157">+RANK(AG133,$AG$119:$AG$136,0)*100+RANK(AH133,$AH$119:$AH$136,1)*10+RANK(AI133,$AI$119:$AI$136,0)</f>
        <v>787</v>
      </c>
      <c r="AK133" s="93">
        <f t="shared" ref="AK133" si="158">+RANK(AJ133,$AJ$119:$AJ$136,1)</f>
        <v>8</v>
      </c>
    </row>
    <row r="134" spans="1:37" ht="15.95" customHeight="1" x14ac:dyDescent="0.15">
      <c r="A134" s="95"/>
      <c r="B134" s="97"/>
      <c r="C134" s="25"/>
      <c r="D134" s="26" t="s">
        <v>33</v>
      </c>
      <c r="E134" s="27"/>
      <c r="F134" s="25"/>
      <c r="G134" s="26" t="s">
        <v>33</v>
      </c>
      <c r="H134" s="27"/>
      <c r="I134" s="77">
        <v>8</v>
      </c>
      <c r="J134" s="78" t="s">
        <v>644</v>
      </c>
      <c r="K134" s="79">
        <v>13</v>
      </c>
      <c r="L134" s="25"/>
      <c r="M134" s="26" t="s">
        <v>33</v>
      </c>
      <c r="N134" s="27"/>
      <c r="O134" s="77">
        <v>4</v>
      </c>
      <c r="P134" s="78" t="s">
        <v>635</v>
      </c>
      <c r="Q134" s="79">
        <v>5</v>
      </c>
      <c r="R134" s="77">
        <v>0</v>
      </c>
      <c r="S134" s="78" t="s">
        <v>654</v>
      </c>
      <c r="T134" s="79">
        <v>17</v>
      </c>
      <c r="U134" s="25"/>
      <c r="V134" s="26" t="s">
        <v>33</v>
      </c>
      <c r="W134" s="27"/>
      <c r="X134" s="101"/>
      <c r="Y134" s="102"/>
      <c r="Z134" s="103"/>
      <c r="AA134" s="25"/>
      <c r="AB134" s="26" t="s">
        <v>33</v>
      </c>
      <c r="AC134" s="27"/>
      <c r="AD134" s="105"/>
      <c r="AE134" s="94"/>
      <c r="AF134" s="94"/>
      <c r="AG134" s="94"/>
      <c r="AH134" s="94"/>
      <c r="AI134" s="94"/>
      <c r="AJ134" s="94"/>
      <c r="AK134" s="94"/>
    </row>
    <row r="135" spans="1:37" ht="15.95" customHeight="1" x14ac:dyDescent="0.15">
      <c r="A135" s="95">
        <v>45</v>
      </c>
      <c r="B135" s="96" t="str">
        <f>IF(データ２!B90="","",VLOOKUP(A135,データ２!$A$2:$B$180,2))</f>
        <v>ゼットタイガー</v>
      </c>
      <c r="C135" s="22" t="s">
        <v>294</v>
      </c>
      <c r="D135" s="23" t="s">
        <v>33</v>
      </c>
      <c r="E135" s="24">
        <v>1</v>
      </c>
      <c r="F135" s="68"/>
      <c r="G135" s="69"/>
      <c r="H135" s="70"/>
      <c r="I135" s="22" t="s">
        <v>294</v>
      </c>
      <c r="J135" s="23" t="s">
        <v>33</v>
      </c>
      <c r="K135" s="24">
        <v>16</v>
      </c>
      <c r="L135" s="22" t="s">
        <v>294</v>
      </c>
      <c r="M135" s="23" t="s">
        <v>33</v>
      </c>
      <c r="N135" s="24">
        <v>22</v>
      </c>
      <c r="O135" s="22" t="s">
        <v>294</v>
      </c>
      <c r="P135" s="23" t="s">
        <v>33</v>
      </c>
      <c r="Q135" s="24">
        <v>27</v>
      </c>
      <c r="R135" s="22" t="s">
        <v>294</v>
      </c>
      <c r="S135" s="23" t="s">
        <v>33</v>
      </c>
      <c r="T135" s="24">
        <v>31</v>
      </c>
      <c r="U135" s="22" t="s">
        <v>294</v>
      </c>
      <c r="V135" s="23" t="s">
        <v>33</v>
      </c>
      <c r="W135" s="24">
        <v>34</v>
      </c>
      <c r="X135" s="22" t="s">
        <v>294</v>
      </c>
      <c r="Y135" s="23" t="s">
        <v>33</v>
      </c>
      <c r="Z135" s="24">
        <v>36</v>
      </c>
      <c r="AA135" s="98" t="s">
        <v>32</v>
      </c>
      <c r="AB135" s="99"/>
      <c r="AC135" s="100"/>
      <c r="AD135" s="104">
        <f>COUNTIF(C135:AC136,"○")</f>
        <v>1</v>
      </c>
      <c r="AE135" s="93">
        <f>COUNTIF(C135:AC136,"●")</f>
        <v>0</v>
      </c>
      <c r="AF135" s="93">
        <f>COUNTIF(C135:AC136,"△")</f>
        <v>0</v>
      </c>
      <c r="AG135" s="93">
        <f>+AD135*3+AF135*1</f>
        <v>3</v>
      </c>
      <c r="AH135" s="93">
        <f t="shared" ref="AH135" si="159">+E136+H136+K136+N136+Q136+T136+W136+Z136+AC136</f>
        <v>5</v>
      </c>
      <c r="AI135" s="93">
        <f t="shared" ref="AI135" si="160">+C136+F136+I136+L136+O136+R136+U136+X136+AA136</f>
        <v>10</v>
      </c>
      <c r="AJ135" s="93">
        <f t="shared" ref="AJ135" si="161">+RANK(AG135,$AG$119:$AG$136,0)*100+RANK(AH135,$AH$119:$AH$136,1)*10+RANK(AI135,$AI$119:$AI$136,0)</f>
        <v>628</v>
      </c>
      <c r="AK135" s="93">
        <f t="shared" ref="AK135" si="162">+RANK(AJ135,$AJ$119:$AJ$136,1)</f>
        <v>6</v>
      </c>
    </row>
    <row r="136" spans="1:37" ht="15.95" customHeight="1" x14ac:dyDescent="0.15">
      <c r="A136" s="95"/>
      <c r="B136" s="97"/>
      <c r="C136" s="25"/>
      <c r="D136" s="26" t="s">
        <v>33</v>
      </c>
      <c r="E136" s="27"/>
      <c r="F136" s="71">
        <v>10</v>
      </c>
      <c r="G136" s="72" t="s">
        <v>642</v>
      </c>
      <c r="H136" s="73">
        <v>5</v>
      </c>
      <c r="I136" s="25"/>
      <c r="J136" s="26" t="s">
        <v>33</v>
      </c>
      <c r="K136" s="27"/>
      <c r="L136" s="25"/>
      <c r="M136" s="26" t="s">
        <v>33</v>
      </c>
      <c r="N136" s="27"/>
      <c r="O136" s="25"/>
      <c r="P136" s="26" t="s">
        <v>33</v>
      </c>
      <c r="Q136" s="27"/>
      <c r="R136" s="25"/>
      <c r="S136" s="26" t="s">
        <v>33</v>
      </c>
      <c r="T136" s="27"/>
      <c r="U136" s="25"/>
      <c r="V136" s="26" t="s">
        <v>33</v>
      </c>
      <c r="W136" s="27"/>
      <c r="X136" s="25"/>
      <c r="Y136" s="26" t="s">
        <v>33</v>
      </c>
      <c r="Z136" s="27"/>
      <c r="AA136" s="101"/>
      <c r="AB136" s="102"/>
      <c r="AC136" s="103"/>
      <c r="AD136" s="105"/>
      <c r="AE136" s="94"/>
      <c r="AF136" s="94"/>
      <c r="AG136" s="94"/>
      <c r="AH136" s="94"/>
      <c r="AI136" s="94"/>
      <c r="AJ136" s="94"/>
      <c r="AK136" s="94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13</v>
      </c>
      <c r="AE137" s="16">
        <f>SUM(AE119:AE136)</f>
        <v>13</v>
      </c>
      <c r="AF137" s="16">
        <f>SUM(AF119:AF136)</f>
        <v>0</v>
      </c>
      <c r="AH137" s="16">
        <f>SUM(AH119:AH136)</f>
        <v>172</v>
      </c>
      <c r="AI137" s="16">
        <f>SUM(AI119:AI136)</f>
        <v>172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2016/2/1</v>
      </c>
      <c r="C148" s="7" t="str">
        <f>+データ１!$B$4</f>
        <v xml:space="preserve">２０１６年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第１０回大会  　　　        　Ｆブロック     　　              ２０１６</v>
      </c>
      <c r="C149" s="106" t="str">
        <f>+IF(B150="","",+B150)</f>
        <v>ブルースカイズ</v>
      </c>
      <c r="D149" s="107"/>
      <c r="E149" s="108"/>
      <c r="F149" s="106" t="str">
        <f>+IF(B152="","",+B152)</f>
        <v>日本橋ファイターズ</v>
      </c>
      <c r="G149" s="107"/>
      <c r="H149" s="108"/>
      <c r="I149" s="106" t="str">
        <f>+IF(B154="","",+B154)</f>
        <v>越中島ブレーブス</v>
      </c>
      <c r="J149" s="107"/>
      <c r="K149" s="108"/>
      <c r="L149" s="106" t="str">
        <f>+IF(B156="","",+B156)</f>
        <v>フレール</v>
      </c>
      <c r="M149" s="107"/>
      <c r="N149" s="108"/>
      <c r="O149" s="106" t="str">
        <f>+IF(B158="","",+B158)</f>
        <v>オール麻布</v>
      </c>
      <c r="P149" s="107"/>
      <c r="Q149" s="108"/>
      <c r="R149" s="106" t="str">
        <f>+IF(B160="","",+B160)</f>
        <v>ブラックキラーズ</v>
      </c>
      <c r="S149" s="107"/>
      <c r="T149" s="108"/>
      <c r="U149" s="106" t="str">
        <f>+IF(B162="","",+B162)</f>
        <v>墨田スターズ</v>
      </c>
      <c r="V149" s="107"/>
      <c r="W149" s="108"/>
      <c r="X149" s="106" t="str">
        <f>+IF(B164="","",+B164)</f>
        <v>駒込ベアーズ</v>
      </c>
      <c r="Y149" s="107"/>
      <c r="Z149" s="108"/>
      <c r="AA149" s="106" t="str">
        <f>+IF(B166="","",+B166)</f>
        <v>大雲寺スターズ</v>
      </c>
      <c r="AB149" s="107"/>
      <c r="AC149" s="108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622</v>
      </c>
      <c r="AK149" s="12" t="s">
        <v>22</v>
      </c>
    </row>
    <row r="150" spans="1:37" ht="15.95" customHeight="1" x14ac:dyDescent="0.15">
      <c r="A150" s="95">
        <v>46</v>
      </c>
      <c r="B150" s="96" t="str">
        <f>IF(データ２!B92="","",VLOOKUP(A150,データ２!$A$2:$B$180,2))</f>
        <v>ブルースカイズ</v>
      </c>
      <c r="C150" s="98" t="s">
        <v>32</v>
      </c>
      <c r="D150" s="99"/>
      <c r="E150" s="100"/>
      <c r="F150" s="22" t="s">
        <v>295</v>
      </c>
      <c r="G150" s="23" t="s">
        <v>33</v>
      </c>
      <c r="H150" s="24">
        <v>35</v>
      </c>
      <c r="I150" s="22" t="s">
        <v>295</v>
      </c>
      <c r="J150" s="23" t="s">
        <v>33</v>
      </c>
      <c r="K150" s="24">
        <v>33</v>
      </c>
      <c r="L150" s="22" t="s">
        <v>295</v>
      </c>
      <c r="M150" s="23" t="s">
        <v>33</v>
      </c>
      <c r="N150" s="24">
        <v>29</v>
      </c>
      <c r="O150" s="74"/>
      <c r="P150" s="75"/>
      <c r="Q150" s="76"/>
      <c r="R150" s="68"/>
      <c r="S150" s="69"/>
      <c r="T150" s="70"/>
      <c r="U150" s="68"/>
      <c r="V150" s="69"/>
      <c r="W150" s="70"/>
      <c r="X150" s="68"/>
      <c r="Y150" s="69"/>
      <c r="Z150" s="70"/>
      <c r="AA150" s="68"/>
      <c r="AB150" s="69"/>
      <c r="AC150" s="70"/>
      <c r="AD150" s="104">
        <f>COUNTIF(C150:AC151,"○")</f>
        <v>4</v>
      </c>
      <c r="AE150" s="93">
        <f>COUNTIF(C150:AC151,"●")</f>
        <v>1</v>
      </c>
      <c r="AF150" s="93">
        <f>COUNTIF(C150:AC151,"△")</f>
        <v>0</v>
      </c>
      <c r="AG150" s="93">
        <f>+AD150*3+AF150*1</f>
        <v>12</v>
      </c>
      <c r="AH150" s="93">
        <f>+E151+H151+K151+N151+Q151+T151+W151+Z151+AC151</f>
        <v>23</v>
      </c>
      <c r="AI150" s="93">
        <f>+C151+F151+I151+L151+O151+R151+U151+X151+AA151</f>
        <v>58</v>
      </c>
      <c r="AJ150" s="93">
        <f>+RANK(AG150,$AG$150:$AG$167,0)*100+RANK(AH150,$AH$150:$AH$167,1)*10+RANK(AI150,$AI$150:$AI$167,0)</f>
        <v>152</v>
      </c>
      <c r="AK150" s="93">
        <f>+RANK(AJ150,$AJ$150:$AJ$167,1)</f>
        <v>2</v>
      </c>
    </row>
    <row r="151" spans="1:37" ht="15.95" customHeight="1" x14ac:dyDescent="0.15">
      <c r="A151" s="95"/>
      <c r="B151" s="97"/>
      <c r="C151" s="101"/>
      <c r="D151" s="102"/>
      <c r="E151" s="103"/>
      <c r="F151" s="25"/>
      <c r="G151" s="26" t="s">
        <v>33</v>
      </c>
      <c r="H151" s="27"/>
      <c r="I151" s="25"/>
      <c r="J151" s="26" t="s">
        <v>33</v>
      </c>
      <c r="K151" s="27"/>
      <c r="L151" s="25"/>
      <c r="M151" s="26" t="s">
        <v>33</v>
      </c>
      <c r="N151" s="27"/>
      <c r="O151" s="77">
        <v>2</v>
      </c>
      <c r="P151" s="78" t="s">
        <v>635</v>
      </c>
      <c r="Q151" s="79">
        <v>15</v>
      </c>
      <c r="R151" s="71">
        <v>12</v>
      </c>
      <c r="S151" s="72" t="s">
        <v>653</v>
      </c>
      <c r="T151" s="73">
        <v>1</v>
      </c>
      <c r="U151" s="71">
        <v>14</v>
      </c>
      <c r="V151" s="72" t="s">
        <v>671</v>
      </c>
      <c r="W151" s="73">
        <v>5</v>
      </c>
      <c r="X151" s="71">
        <v>18</v>
      </c>
      <c r="Y151" s="72" t="s">
        <v>631</v>
      </c>
      <c r="Z151" s="73">
        <v>1</v>
      </c>
      <c r="AA151" s="71">
        <v>12</v>
      </c>
      <c r="AB151" s="72" t="s">
        <v>669</v>
      </c>
      <c r="AC151" s="73">
        <v>1</v>
      </c>
      <c r="AD151" s="105"/>
      <c r="AE151" s="94"/>
      <c r="AF151" s="94"/>
      <c r="AG151" s="94"/>
      <c r="AH151" s="94"/>
      <c r="AI151" s="94"/>
      <c r="AJ151" s="94"/>
      <c r="AK151" s="94"/>
    </row>
    <row r="152" spans="1:37" ht="15.95" customHeight="1" x14ac:dyDescent="0.15">
      <c r="A152" s="95">
        <v>47</v>
      </c>
      <c r="B152" s="96" t="str">
        <f>IF(データ２!B94="","",VLOOKUP(A152,データ２!$A$2:$B$180,2))</f>
        <v>日本橋ファイターズ</v>
      </c>
      <c r="C152" s="22" t="s">
        <v>295</v>
      </c>
      <c r="D152" s="23" t="s">
        <v>33</v>
      </c>
      <c r="E152" s="24">
        <v>35</v>
      </c>
      <c r="F152" s="98" t="s">
        <v>32</v>
      </c>
      <c r="G152" s="99"/>
      <c r="H152" s="100"/>
      <c r="I152" s="22" t="s">
        <v>295</v>
      </c>
      <c r="J152" s="23" t="s">
        <v>33</v>
      </c>
      <c r="K152" s="24">
        <v>30</v>
      </c>
      <c r="L152" s="68"/>
      <c r="M152" s="69"/>
      <c r="N152" s="70"/>
      <c r="O152" s="22" t="s">
        <v>295</v>
      </c>
      <c r="P152" s="23" t="s">
        <v>33</v>
      </c>
      <c r="Q152" s="24">
        <v>20</v>
      </c>
      <c r="R152" s="22" t="s">
        <v>295</v>
      </c>
      <c r="S152" s="23" t="s">
        <v>33</v>
      </c>
      <c r="T152" s="24">
        <v>14</v>
      </c>
      <c r="U152" s="68"/>
      <c r="V152" s="69"/>
      <c r="W152" s="70"/>
      <c r="X152" s="22" t="s">
        <v>295</v>
      </c>
      <c r="Y152" s="23" t="s">
        <v>33</v>
      </c>
      <c r="Z152" s="24">
        <v>2</v>
      </c>
      <c r="AA152" s="22" t="s">
        <v>295</v>
      </c>
      <c r="AB152" s="23" t="s">
        <v>33</v>
      </c>
      <c r="AC152" s="24">
        <v>9</v>
      </c>
      <c r="AD152" s="104">
        <f>COUNTIF(C152:AC153,"○")</f>
        <v>2</v>
      </c>
      <c r="AE152" s="93">
        <f>COUNTIF(C152:AC153,"●")</f>
        <v>0</v>
      </c>
      <c r="AF152" s="93">
        <f>COUNTIF(C152:AC153,"△")</f>
        <v>0</v>
      </c>
      <c r="AG152" s="93">
        <f>+AD152*3+AF152*1</f>
        <v>6</v>
      </c>
      <c r="AH152" s="93">
        <f t="shared" ref="AH152" si="163">+E153+H153+K153+N153+Q153+T153+W153+Z153+AC153</f>
        <v>8</v>
      </c>
      <c r="AI152" s="93">
        <f t="shared" ref="AI152" si="164">+C153+F153+I153+L153+O153+R153+U153+X153+AA153</f>
        <v>16</v>
      </c>
      <c r="AJ152" s="93">
        <f t="shared" ref="AJ152" si="165">+RANK(AG152,$AG$150:$AG$167,0)*100+RANK(AH152,$AH$150:$AH$167,1)*10+RANK(AI152,$AI$150:$AI$167,0)</f>
        <v>427</v>
      </c>
      <c r="AK152" s="93">
        <f t="shared" ref="AK152" si="166">+RANK(AJ152,$AJ$150:$AJ$167,1)</f>
        <v>4</v>
      </c>
    </row>
    <row r="153" spans="1:37" ht="15.95" customHeight="1" x14ac:dyDescent="0.15">
      <c r="A153" s="95"/>
      <c r="B153" s="97"/>
      <c r="C153" s="25"/>
      <c r="D153" s="26" t="s">
        <v>33</v>
      </c>
      <c r="E153" s="27"/>
      <c r="F153" s="101"/>
      <c r="G153" s="102"/>
      <c r="H153" s="103"/>
      <c r="I153" s="25"/>
      <c r="J153" s="26" t="s">
        <v>33</v>
      </c>
      <c r="K153" s="27"/>
      <c r="L153" s="71">
        <v>7</v>
      </c>
      <c r="M153" s="72" t="s">
        <v>648</v>
      </c>
      <c r="N153" s="73">
        <v>5</v>
      </c>
      <c r="O153" s="25"/>
      <c r="P153" s="26" t="s">
        <v>33</v>
      </c>
      <c r="Q153" s="27"/>
      <c r="R153" s="25"/>
      <c r="S153" s="26" t="s">
        <v>33</v>
      </c>
      <c r="T153" s="27"/>
      <c r="U153" s="71">
        <v>9</v>
      </c>
      <c r="V153" s="72" t="s">
        <v>626</v>
      </c>
      <c r="W153" s="73">
        <v>3</v>
      </c>
      <c r="X153" s="25"/>
      <c r="Y153" s="26" t="s">
        <v>33</v>
      </c>
      <c r="Z153" s="27"/>
      <c r="AA153" s="25"/>
      <c r="AB153" s="26" t="s">
        <v>33</v>
      </c>
      <c r="AC153" s="27"/>
      <c r="AD153" s="105"/>
      <c r="AE153" s="94"/>
      <c r="AF153" s="94"/>
      <c r="AG153" s="94"/>
      <c r="AH153" s="94"/>
      <c r="AI153" s="94"/>
      <c r="AJ153" s="94"/>
      <c r="AK153" s="94"/>
    </row>
    <row r="154" spans="1:37" ht="15.95" customHeight="1" x14ac:dyDescent="0.15">
      <c r="A154" s="95">
        <v>48</v>
      </c>
      <c r="B154" s="96" t="str">
        <f>IF(データ２!B96="","",VLOOKUP(A154,データ２!$A$2:$B$180,2))</f>
        <v>越中島ブレーブス</v>
      </c>
      <c r="C154" s="22" t="s">
        <v>295</v>
      </c>
      <c r="D154" s="23" t="s">
        <v>33</v>
      </c>
      <c r="E154" s="24">
        <v>33</v>
      </c>
      <c r="F154" s="22" t="s">
        <v>295</v>
      </c>
      <c r="G154" s="23" t="s">
        <v>33</v>
      </c>
      <c r="H154" s="24">
        <v>30</v>
      </c>
      <c r="I154" s="98" t="s">
        <v>32</v>
      </c>
      <c r="J154" s="99"/>
      <c r="K154" s="100"/>
      <c r="L154" s="22" t="s">
        <v>295</v>
      </c>
      <c r="M154" s="23" t="s">
        <v>33</v>
      </c>
      <c r="N154" s="24">
        <v>21</v>
      </c>
      <c r="O154" s="22" t="s">
        <v>295</v>
      </c>
      <c r="P154" s="23" t="s">
        <v>33</v>
      </c>
      <c r="Q154" s="24">
        <v>15</v>
      </c>
      <c r="R154" s="22" t="s">
        <v>295</v>
      </c>
      <c r="S154" s="23" t="s">
        <v>33</v>
      </c>
      <c r="T154" s="24">
        <v>7</v>
      </c>
      <c r="U154" s="68"/>
      <c r="V154" s="69"/>
      <c r="W154" s="70"/>
      <c r="X154" s="68"/>
      <c r="Y154" s="69"/>
      <c r="Z154" s="70"/>
      <c r="AA154" s="68"/>
      <c r="AB154" s="69"/>
      <c r="AC154" s="70"/>
      <c r="AD154" s="104">
        <f>COUNTIF(C154:AC155,"○")</f>
        <v>3</v>
      </c>
      <c r="AE154" s="93">
        <f>COUNTIF(C154:AC155,"●")</f>
        <v>0</v>
      </c>
      <c r="AF154" s="93">
        <f>COUNTIF(C154:AC155,"△")</f>
        <v>0</v>
      </c>
      <c r="AG154" s="93">
        <f>+AD154*3+AF154*1</f>
        <v>9</v>
      </c>
      <c r="AH154" s="93">
        <f t="shared" ref="AH154" si="167">+E155+H155+K155+N155+Q155+T155+W155+Z155+AC155</f>
        <v>10</v>
      </c>
      <c r="AI154" s="93">
        <f t="shared" ref="AI154" si="168">+C155+F155+I155+L155+O155+R155+U155+X155+AA155</f>
        <v>48</v>
      </c>
      <c r="AJ154" s="93">
        <f t="shared" ref="AJ154" si="169">+RANK(AG154,$AG$150:$AG$167,0)*100+RANK(AH154,$AH$150:$AH$167,1)*10+RANK(AI154,$AI$150:$AI$167,0)</f>
        <v>333</v>
      </c>
      <c r="AK154" s="93">
        <f t="shared" ref="AK154" si="170">+RANK(AJ154,$AJ$150:$AJ$167,1)</f>
        <v>3</v>
      </c>
    </row>
    <row r="155" spans="1:37" ht="15.95" customHeight="1" x14ac:dyDescent="0.15">
      <c r="A155" s="95"/>
      <c r="B155" s="97"/>
      <c r="C155" s="25"/>
      <c r="D155" s="26" t="s">
        <v>33</v>
      </c>
      <c r="E155" s="27"/>
      <c r="F155" s="25"/>
      <c r="G155" s="26" t="s">
        <v>33</v>
      </c>
      <c r="H155" s="27"/>
      <c r="I155" s="101"/>
      <c r="J155" s="102"/>
      <c r="K155" s="103"/>
      <c r="L155" s="25"/>
      <c r="M155" s="26" t="s">
        <v>33</v>
      </c>
      <c r="N155" s="27"/>
      <c r="O155" s="25"/>
      <c r="P155" s="26" t="s">
        <v>33</v>
      </c>
      <c r="Q155" s="27"/>
      <c r="R155" s="25"/>
      <c r="S155" s="26" t="s">
        <v>33</v>
      </c>
      <c r="T155" s="27"/>
      <c r="U155" s="71">
        <v>23</v>
      </c>
      <c r="V155" s="72" t="s">
        <v>636</v>
      </c>
      <c r="W155" s="73">
        <v>3</v>
      </c>
      <c r="X155" s="71">
        <v>9</v>
      </c>
      <c r="Y155" s="72" t="s">
        <v>659</v>
      </c>
      <c r="Z155" s="73">
        <v>3</v>
      </c>
      <c r="AA155" s="71">
        <v>16</v>
      </c>
      <c r="AB155" s="72" t="s">
        <v>661</v>
      </c>
      <c r="AC155" s="73">
        <v>4</v>
      </c>
      <c r="AD155" s="105"/>
      <c r="AE155" s="94"/>
      <c r="AF155" s="94"/>
      <c r="AG155" s="94"/>
      <c r="AH155" s="94"/>
      <c r="AI155" s="94"/>
      <c r="AJ155" s="94"/>
      <c r="AK155" s="94"/>
    </row>
    <row r="156" spans="1:37" ht="15.95" customHeight="1" x14ac:dyDescent="0.15">
      <c r="A156" s="95">
        <v>49</v>
      </c>
      <c r="B156" s="96" t="str">
        <f>IF(データ２!B98="","",VLOOKUP(A156,データ２!$A$2:$B$180,2))</f>
        <v>フレール</v>
      </c>
      <c r="C156" s="22" t="s">
        <v>295</v>
      </c>
      <c r="D156" s="23" t="s">
        <v>33</v>
      </c>
      <c r="E156" s="24">
        <v>29</v>
      </c>
      <c r="F156" s="74"/>
      <c r="G156" s="75"/>
      <c r="H156" s="76"/>
      <c r="I156" s="22" t="s">
        <v>295</v>
      </c>
      <c r="J156" s="23" t="s">
        <v>33</v>
      </c>
      <c r="K156" s="24">
        <v>21</v>
      </c>
      <c r="L156" s="98" t="s">
        <v>32</v>
      </c>
      <c r="M156" s="99"/>
      <c r="N156" s="100"/>
      <c r="O156" s="22" t="s">
        <v>295</v>
      </c>
      <c r="P156" s="23" t="s">
        <v>33</v>
      </c>
      <c r="Q156" s="24">
        <v>8</v>
      </c>
      <c r="R156" s="22" t="s">
        <v>295</v>
      </c>
      <c r="S156" s="23" t="s">
        <v>33</v>
      </c>
      <c r="T156" s="24">
        <v>4</v>
      </c>
      <c r="U156" s="68"/>
      <c r="V156" s="69"/>
      <c r="W156" s="70"/>
      <c r="X156" s="22" t="s">
        <v>295</v>
      </c>
      <c r="Y156" s="23" t="s">
        <v>33</v>
      </c>
      <c r="Z156" s="24">
        <v>17</v>
      </c>
      <c r="AA156" s="74"/>
      <c r="AB156" s="75"/>
      <c r="AC156" s="76"/>
      <c r="AD156" s="104">
        <f>COUNTIF(C156:AC157,"○")</f>
        <v>1</v>
      </c>
      <c r="AE156" s="93">
        <f>COUNTIF(C156:AC157,"●")</f>
        <v>2</v>
      </c>
      <c r="AF156" s="93">
        <f>COUNTIF(C156:AC157,"△")</f>
        <v>0</v>
      </c>
      <c r="AG156" s="93">
        <f>+AD156*3+AF156*1</f>
        <v>3</v>
      </c>
      <c r="AH156" s="93">
        <f t="shared" ref="AH156" si="171">+E157+H157+K157+N157+Q157+T157+W157+Z157+AC157</f>
        <v>21</v>
      </c>
      <c r="AI156" s="93">
        <f t="shared" ref="AI156" si="172">+C157+F157+I157+L157+O157+R157+U157+X157+AA157</f>
        <v>21</v>
      </c>
      <c r="AJ156" s="93">
        <f t="shared" ref="AJ156" si="173">+RANK(AG156,$AG$150:$AG$167,0)*100+RANK(AH156,$AH$150:$AH$167,1)*10+RANK(AI156,$AI$150:$AI$167,0)</f>
        <v>644</v>
      </c>
      <c r="AK156" s="93">
        <f t="shared" ref="AK156" si="174">+RANK(AJ156,$AJ$150:$AJ$167,1)</f>
        <v>6</v>
      </c>
    </row>
    <row r="157" spans="1:37" ht="15.95" customHeight="1" x14ac:dyDescent="0.15">
      <c r="A157" s="95"/>
      <c r="B157" s="97"/>
      <c r="C157" s="25"/>
      <c r="D157" s="26" t="s">
        <v>33</v>
      </c>
      <c r="E157" s="27"/>
      <c r="F157" s="77">
        <v>5</v>
      </c>
      <c r="G157" s="78" t="s">
        <v>649</v>
      </c>
      <c r="H157" s="79">
        <v>7</v>
      </c>
      <c r="I157" s="25"/>
      <c r="J157" s="26" t="s">
        <v>33</v>
      </c>
      <c r="K157" s="27"/>
      <c r="L157" s="101"/>
      <c r="M157" s="102"/>
      <c r="N157" s="103"/>
      <c r="O157" s="25"/>
      <c r="P157" s="26" t="s">
        <v>33</v>
      </c>
      <c r="Q157" s="27"/>
      <c r="R157" s="25"/>
      <c r="S157" s="26" t="s">
        <v>33</v>
      </c>
      <c r="T157" s="27"/>
      <c r="U157" s="71">
        <v>10</v>
      </c>
      <c r="V157" s="72" t="s">
        <v>676</v>
      </c>
      <c r="W157" s="73">
        <v>5</v>
      </c>
      <c r="X157" s="25"/>
      <c r="Y157" s="26" t="s">
        <v>33</v>
      </c>
      <c r="Z157" s="27"/>
      <c r="AA157" s="77">
        <v>6</v>
      </c>
      <c r="AB157" s="78" t="s">
        <v>640</v>
      </c>
      <c r="AC157" s="79">
        <v>9</v>
      </c>
      <c r="AD157" s="105"/>
      <c r="AE157" s="94"/>
      <c r="AF157" s="94"/>
      <c r="AG157" s="94"/>
      <c r="AH157" s="94"/>
      <c r="AI157" s="94"/>
      <c r="AJ157" s="94"/>
      <c r="AK157" s="94"/>
    </row>
    <row r="158" spans="1:37" ht="15.95" customHeight="1" x14ac:dyDescent="0.15">
      <c r="A158" s="95">
        <v>50</v>
      </c>
      <c r="B158" s="96" t="str">
        <f>IF(データ２!B100="","",VLOOKUP(A158,データ２!$A$2:$B$180,2))</f>
        <v>オール麻布</v>
      </c>
      <c r="C158" s="68"/>
      <c r="D158" s="69"/>
      <c r="E158" s="70"/>
      <c r="F158" s="22" t="s">
        <v>295</v>
      </c>
      <c r="G158" s="23" t="s">
        <v>33</v>
      </c>
      <c r="H158" s="24">
        <v>20</v>
      </c>
      <c r="I158" s="22" t="s">
        <v>295</v>
      </c>
      <c r="J158" s="23" t="s">
        <v>33</v>
      </c>
      <c r="K158" s="24">
        <v>15</v>
      </c>
      <c r="L158" s="22" t="s">
        <v>295</v>
      </c>
      <c r="M158" s="23" t="s">
        <v>33</v>
      </c>
      <c r="N158" s="24">
        <v>8</v>
      </c>
      <c r="O158" s="98" t="s">
        <v>32</v>
      </c>
      <c r="P158" s="99"/>
      <c r="Q158" s="100"/>
      <c r="R158" s="68"/>
      <c r="S158" s="69"/>
      <c r="T158" s="70"/>
      <c r="U158" s="68"/>
      <c r="V158" s="69"/>
      <c r="W158" s="70"/>
      <c r="X158" s="68"/>
      <c r="Y158" s="69"/>
      <c r="Z158" s="70"/>
      <c r="AA158" s="22" t="s">
        <v>295</v>
      </c>
      <c r="AB158" s="23" t="s">
        <v>33</v>
      </c>
      <c r="AC158" s="24">
        <v>27</v>
      </c>
      <c r="AD158" s="104">
        <f>COUNTIF(C158:AC159,"○")</f>
        <v>4</v>
      </c>
      <c r="AE158" s="93">
        <f>COUNTIF(C158:AC159,"●")</f>
        <v>0</v>
      </c>
      <c r="AF158" s="93">
        <f>COUNTIF(C158:AC159,"△")</f>
        <v>0</v>
      </c>
      <c r="AG158" s="93">
        <f>+AD158*3+AF158*1</f>
        <v>12</v>
      </c>
      <c r="AH158" s="93">
        <f t="shared" ref="AH158" si="175">+E159+H159+K159+N159+Q159+T159+W159+Z159+AC159</f>
        <v>4</v>
      </c>
      <c r="AI158" s="93">
        <f t="shared" ref="AI158" si="176">+C159+F159+I159+L159+O159+R159+U159+X159+AA159</f>
        <v>92</v>
      </c>
      <c r="AJ158" s="93">
        <f t="shared" ref="AJ158" si="177">+RANK(AG158,$AG$150:$AG$167,0)*100+RANK(AH158,$AH$150:$AH$167,1)*10+RANK(AI158,$AI$150:$AI$167,0)</f>
        <v>111</v>
      </c>
      <c r="AK158" s="93">
        <f t="shared" ref="AK158" si="178">+RANK(AJ158,$AJ$150:$AJ$167,1)</f>
        <v>1</v>
      </c>
    </row>
    <row r="159" spans="1:37" ht="15.95" customHeight="1" x14ac:dyDescent="0.15">
      <c r="A159" s="95"/>
      <c r="B159" s="97"/>
      <c r="C159" s="71">
        <v>15</v>
      </c>
      <c r="D159" s="72" t="s">
        <v>636</v>
      </c>
      <c r="E159" s="73">
        <v>2</v>
      </c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101"/>
      <c r="P159" s="102"/>
      <c r="Q159" s="103"/>
      <c r="R159" s="71">
        <v>35</v>
      </c>
      <c r="S159" s="72" t="s">
        <v>661</v>
      </c>
      <c r="T159" s="73">
        <v>0</v>
      </c>
      <c r="U159" s="71">
        <v>12</v>
      </c>
      <c r="V159" s="72" t="s">
        <v>636</v>
      </c>
      <c r="W159" s="73">
        <v>1</v>
      </c>
      <c r="X159" s="71">
        <v>30</v>
      </c>
      <c r="Y159" s="72" t="s">
        <v>661</v>
      </c>
      <c r="Z159" s="73">
        <v>1</v>
      </c>
      <c r="AA159" s="25"/>
      <c r="AB159" s="26" t="s">
        <v>33</v>
      </c>
      <c r="AC159" s="27"/>
      <c r="AD159" s="105"/>
      <c r="AE159" s="94"/>
      <c r="AF159" s="94"/>
      <c r="AG159" s="94"/>
      <c r="AH159" s="94"/>
      <c r="AI159" s="94"/>
      <c r="AJ159" s="94"/>
      <c r="AK159" s="94"/>
    </row>
    <row r="160" spans="1:37" ht="15.95" customHeight="1" x14ac:dyDescent="0.15">
      <c r="A160" s="95">
        <v>51</v>
      </c>
      <c r="B160" s="96" t="str">
        <f>IF(データ２!B102="","",VLOOKUP(A160,データ２!$A$2:$B$180,2))</f>
        <v>ブラックキラーズ</v>
      </c>
      <c r="C160" s="74"/>
      <c r="D160" s="75"/>
      <c r="E160" s="76"/>
      <c r="F160" s="22" t="s">
        <v>295</v>
      </c>
      <c r="G160" s="23" t="s">
        <v>33</v>
      </c>
      <c r="H160" s="24">
        <v>14</v>
      </c>
      <c r="I160" s="22" t="s">
        <v>295</v>
      </c>
      <c r="J160" s="23" t="s">
        <v>33</v>
      </c>
      <c r="K160" s="24">
        <v>7</v>
      </c>
      <c r="L160" s="22" t="s">
        <v>295</v>
      </c>
      <c r="M160" s="23" t="s">
        <v>33</v>
      </c>
      <c r="N160" s="24">
        <v>4</v>
      </c>
      <c r="O160" s="74"/>
      <c r="P160" s="75"/>
      <c r="Q160" s="76"/>
      <c r="R160" s="98" t="s">
        <v>32</v>
      </c>
      <c r="S160" s="99"/>
      <c r="T160" s="100"/>
      <c r="U160" s="22" t="s">
        <v>295</v>
      </c>
      <c r="V160" s="23" t="s">
        <v>33</v>
      </c>
      <c r="W160" s="24">
        <v>24</v>
      </c>
      <c r="X160" s="22" t="s">
        <v>295</v>
      </c>
      <c r="Y160" s="23" t="s">
        <v>33</v>
      </c>
      <c r="Z160" s="24">
        <v>28</v>
      </c>
      <c r="AA160" s="22" t="s">
        <v>295</v>
      </c>
      <c r="AB160" s="23" t="s">
        <v>33</v>
      </c>
      <c r="AC160" s="24">
        <v>31</v>
      </c>
      <c r="AD160" s="104">
        <f>COUNTIF(C160:AC161,"○")</f>
        <v>0</v>
      </c>
      <c r="AE160" s="93">
        <f>COUNTIF(C160:AC161,"●")</f>
        <v>2</v>
      </c>
      <c r="AF160" s="93">
        <f>COUNTIF(C160:AC161,"△")</f>
        <v>0</v>
      </c>
      <c r="AG160" s="93">
        <f>+AD160*3+AF160*1</f>
        <v>0</v>
      </c>
      <c r="AH160" s="93">
        <f t="shared" ref="AH160" si="179">+E161+H161+K161+N161+Q161+T161+W161+Z161+AC161</f>
        <v>47</v>
      </c>
      <c r="AI160" s="93">
        <f t="shared" ref="AI160" si="180">+C161+F161+I161+L161+O161+R161+U161+X161+AA161</f>
        <v>1</v>
      </c>
      <c r="AJ160" s="93">
        <f t="shared" ref="AJ160" si="181">+RANK(AG160,$AG$150:$AG$167,0)*100+RANK(AH160,$AH$150:$AH$167,1)*10+RANK(AI160,$AI$150:$AI$167,0)</f>
        <v>779</v>
      </c>
      <c r="AK160" s="93">
        <f t="shared" ref="AK160" si="182">+RANK(AJ160,$AJ$150:$AJ$167,1)</f>
        <v>7</v>
      </c>
    </row>
    <row r="161" spans="1:37" ht="15.95" customHeight="1" x14ac:dyDescent="0.15">
      <c r="A161" s="95"/>
      <c r="B161" s="97"/>
      <c r="C161" s="77">
        <v>1</v>
      </c>
      <c r="D161" s="78" t="s">
        <v>654</v>
      </c>
      <c r="E161" s="79">
        <v>12</v>
      </c>
      <c r="F161" s="25"/>
      <c r="G161" s="26" t="s">
        <v>33</v>
      </c>
      <c r="H161" s="27"/>
      <c r="I161" s="25"/>
      <c r="J161" s="26" t="s">
        <v>33</v>
      </c>
      <c r="K161" s="27"/>
      <c r="L161" s="25"/>
      <c r="M161" s="26" t="s">
        <v>33</v>
      </c>
      <c r="N161" s="27"/>
      <c r="O161" s="77">
        <v>0</v>
      </c>
      <c r="P161" s="78" t="s">
        <v>660</v>
      </c>
      <c r="Q161" s="79">
        <v>35</v>
      </c>
      <c r="R161" s="101"/>
      <c r="S161" s="102"/>
      <c r="T161" s="103"/>
      <c r="U161" s="25"/>
      <c r="V161" s="26" t="s">
        <v>33</v>
      </c>
      <c r="W161" s="27"/>
      <c r="X161" s="25"/>
      <c r="Y161" s="26" t="s">
        <v>33</v>
      </c>
      <c r="Z161" s="27"/>
      <c r="AA161" s="25"/>
      <c r="AB161" s="26" t="s">
        <v>33</v>
      </c>
      <c r="AC161" s="27"/>
      <c r="AD161" s="105"/>
      <c r="AE161" s="94"/>
      <c r="AF161" s="94"/>
      <c r="AG161" s="94"/>
      <c r="AH161" s="94"/>
      <c r="AI161" s="94"/>
      <c r="AJ161" s="94"/>
      <c r="AK161" s="94"/>
    </row>
    <row r="162" spans="1:37" ht="15.95" customHeight="1" x14ac:dyDescent="0.15">
      <c r="A162" s="95">
        <v>52</v>
      </c>
      <c r="B162" s="96" t="str">
        <f>IF(データ２!B104="","",VLOOKUP(A162,データ２!$A$2:$B$180,2))</f>
        <v>墨田スターズ</v>
      </c>
      <c r="C162" s="74"/>
      <c r="D162" s="75"/>
      <c r="E162" s="76"/>
      <c r="F162" s="74"/>
      <c r="G162" s="75"/>
      <c r="H162" s="76"/>
      <c r="I162" s="74"/>
      <c r="J162" s="75"/>
      <c r="K162" s="76"/>
      <c r="L162" s="74"/>
      <c r="M162" s="75"/>
      <c r="N162" s="76"/>
      <c r="O162" s="74"/>
      <c r="P162" s="75"/>
      <c r="Q162" s="76"/>
      <c r="R162" s="22" t="s">
        <v>295</v>
      </c>
      <c r="S162" s="23" t="s">
        <v>33</v>
      </c>
      <c r="T162" s="24">
        <v>24</v>
      </c>
      <c r="U162" s="98" t="s">
        <v>32</v>
      </c>
      <c r="V162" s="99"/>
      <c r="W162" s="100"/>
      <c r="X162" s="22" t="s">
        <v>295</v>
      </c>
      <c r="Y162" s="23" t="s">
        <v>33</v>
      </c>
      <c r="Z162" s="24">
        <v>32</v>
      </c>
      <c r="AA162" s="74"/>
      <c r="AB162" s="75"/>
      <c r="AC162" s="76"/>
      <c r="AD162" s="104">
        <f>COUNTIF(C162:AC163,"○")</f>
        <v>0</v>
      </c>
      <c r="AE162" s="93">
        <f>COUNTIF(C162:AC163,"●")</f>
        <v>6</v>
      </c>
      <c r="AF162" s="93">
        <f>COUNTIF(C162:AC163,"△")</f>
        <v>0</v>
      </c>
      <c r="AG162" s="93">
        <f>+AD162*3+AF162*1</f>
        <v>0</v>
      </c>
      <c r="AH162" s="93">
        <f t="shared" ref="AH162" si="183">+E163+H163+K163+N163+Q163+T163+W163+Z163+AC163</f>
        <v>74</v>
      </c>
      <c r="AI162" s="93">
        <f t="shared" ref="AI162" si="184">+C163+F163+I163+L163+O163+R163+U163+X163+AA163</f>
        <v>18</v>
      </c>
      <c r="AJ162" s="93">
        <f t="shared" ref="AJ162" si="185">+RANK(AG162,$AG$150:$AG$167,0)*100+RANK(AH162,$AH$150:$AH$167,1)*10+RANK(AI162,$AI$150:$AI$167,0)</f>
        <v>796</v>
      </c>
      <c r="AK162" s="93">
        <f t="shared" ref="AK162" si="186">+RANK(AJ162,$AJ$150:$AJ$167,1)</f>
        <v>9</v>
      </c>
    </row>
    <row r="163" spans="1:37" ht="15.95" customHeight="1" x14ac:dyDescent="0.15">
      <c r="A163" s="95"/>
      <c r="B163" s="97"/>
      <c r="C163" s="77">
        <v>5</v>
      </c>
      <c r="D163" s="78" t="s">
        <v>664</v>
      </c>
      <c r="E163" s="79">
        <v>14</v>
      </c>
      <c r="F163" s="77">
        <v>3</v>
      </c>
      <c r="G163" s="78" t="s">
        <v>625</v>
      </c>
      <c r="H163" s="79">
        <v>9</v>
      </c>
      <c r="I163" s="77">
        <v>3</v>
      </c>
      <c r="J163" s="78" t="s">
        <v>635</v>
      </c>
      <c r="K163" s="79">
        <v>23</v>
      </c>
      <c r="L163" s="77">
        <v>5</v>
      </c>
      <c r="M163" s="78" t="s">
        <v>677</v>
      </c>
      <c r="N163" s="79">
        <v>10</v>
      </c>
      <c r="O163" s="77">
        <v>1</v>
      </c>
      <c r="P163" s="78" t="s">
        <v>635</v>
      </c>
      <c r="Q163" s="79">
        <v>12</v>
      </c>
      <c r="R163" s="25"/>
      <c r="S163" s="26" t="s">
        <v>33</v>
      </c>
      <c r="T163" s="27"/>
      <c r="U163" s="101"/>
      <c r="V163" s="102"/>
      <c r="W163" s="103"/>
      <c r="X163" s="25"/>
      <c r="Y163" s="26" t="s">
        <v>33</v>
      </c>
      <c r="Z163" s="27"/>
      <c r="AA163" s="77">
        <v>1</v>
      </c>
      <c r="AB163" s="78" t="s">
        <v>628</v>
      </c>
      <c r="AC163" s="79">
        <v>6</v>
      </c>
      <c r="AD163" s="105"/>
      <c r="AE163" s="94"/>
      <c r="AF163" s="94"/>
      <c r="AG163" s="94"/>
      <c r="AH163" s="94"/>
      <c r="AI163" s="94"/>
      <c r="AJ163" s="94"/>
      <c r="AK163" s="94"/>
    </row>
    <row r="164" spans="1:37" ht="15.95" customHeight="1" x14ac:dyDescent="0.15">
      <c r="A164" s="95">
        <v>53</v>
      </c>
      <c r="B164" s="96" t="str">
        <f>IF(データ２!B106="","",VLOOKUP(A164,データ２!$A$2:$B$180,2))</f>
        <v>駒込ベアーズ</v>
      </c>
      <c r="C164" s="74"/>
      <c r="D164" s="75"/>
      <c r="E164" s="76"/>
      <c r="F164" s="22" t="s">
        <v>295</v>
      </c>
      <c r="G164" s="23" t="s">
        <v>33</v>
      </c>
      <c r="H164" s="24">
        <v>2</v>
      </c>
      <c r="I164" s="74"/>
      <c r="J164" s="75"/>
      <c r="K164" s="76"/>
      <c r="L164" s="22" t="s">
        <v>295</v>
      </c>
      <c r="M164" s="23" t="s">
        <v>33</v>
      </c>
      <c r="N164" s="24">
        <v>17</v>
      </c>
      <c r="O164" s="74"/>
      <c r="P164" s="75"/>
      <c r="Q164" s="76"/>
      <c r="R164" s="22" t="s">
        <v>295</v>
      </c>
      <c r="S164" s="23" t="s">
        <v>33</v>
      </c>
      <c r="T164" s="24">
        <v>28</v>
      </c>
      <c r="U164" s="22" t="s">
        <v>295</v>
      </c>
      <c r="V164" s="23" t="s">
        <v>33</v>
      </c>
      <c r="W164" s="24">
        <v>32</v>
      </c>
      <c r="X164" s="98" t="s">
        <v>32</v>
      </c>
      <c r="Y164" s="99"/>
      <c r="Z164" s="100"/>
      <c r="AA164" s="22" t="s">
        <v>295</v>
      </c>
      <c r="AB164" s="23" t="s">
        <v>33</v>
      </c>
      <c r="AC164" s="24">
        <v>36</v>
      </c>
      <c r="AD164" s="104">
        <f>COUNTIF(C164:AC165,"○")</f>
        <v>0</v>
      </c>
      <c r="AE164" s="93">
        <f>COUNTIF(C164:AC165,"●")</f>
        <v>3</v>
      </c>
      <c r="AF164" s="93">
        <f>COUNTIF(C164:AC165,"△")</f>
        <v>0</v>
      </c>
      <c r="AG164" s="93">
        <f>+AD164*3+AF164*1</f>
        <v>0</v>
      </c>
      <c r="AH164" s="93">
        <f t="shared" ref="AH164" si="187">+E165+H165+K165+N165+Q165+T165+W165+Z165+AC165</f>
        <v>57</v>
      </c>
      <c r="AI164" s="93">
        <f t="shared" ref="AI164" si="188">+C165+F165+I165+L165+O165+R165+U165+X165+AA165</f>
        <v>5</v>
      </c>
      <c r="AJ164" s="93">
        <f t="shared" ref="AJ164" si="189">+RANK(AG164,$AG$150:$AG$167,0)*100+RANK(AH164,$AH$150:$AH$167,1)*10+RANK(AI164,$AI$150:$AI$167,0)</f>
        <v>788</v>
      </c>
      <c r="AK164" s="93">
        <f t="shared" ref="AK164" si="190">+RANK(AJ164,$AJ$150:$AJ$167,1)</f>
        <v>8</v>
      </c>
    </row>
    <row r="165" spans="1:37" ht="15.95" customHeight="1" x14ac:dyDescent="0.15">
      <c r="A165" s="95"/>
      <c r="B165" s="97"/>
      <c r="C165" s="77">
        <v>1</v>
      </c>
      <c r="D165" s="78" t="s">
        <v>632</v>
      </c>
      <c r="E165" s="79">
        <v>18</v>
      </c>
      <c r="F165" s="25"/>
      <c r="G165" s="26" t="s">
        <v>33</v>
      </c>
      <c r="H165" s="27"/>
      <c r="I165" s="77">
        <v>3</v>
      </c>
      <c r="J165" s="78" t="s">
        <v>658</v>
      </c>
      <c r="K165" s="79">
        <v>9</v>
      </c>
      <c r="L165" s="25"/>
      <c r="M165" s="26" t="s">
        <v>33</v>
      </c>
      <c r="N165" s="27"/>
      <c r="O165" s="77">
        <v>1</v>
      </c>
      <c r="P165" s="78" t="s">
        <v>660</v>
      </c>
      <c r="Q165" s="79">
        <v>30</v>
      </c>
      <c r="R165" s="25"/>
      <c r="S165" s="26" t="s">
        <v>33</v>
      </c>
      <c r="T165" s="27"/>
      <c r="U165" s="25"/>
      <c r="V165" s="26" t="s">
        <v>33</v>
      </c>
      <c r="W165" s="27"/>
      <c r="X165" s="101"/>
      <c r="Y165" s="102"/>
      <c r="Z165" s="103"/>
      <c r="AA165" s="25"/>
      <c r="AB165" s="26" t="s">
        <v>33</v>
      </c>
      <c r="AC165" s="27"/>
      <c r="AD165" s="105"/>
      <c r="AE165" s="94"/>
      <c r="AF165" s="94"/>
      <c r="AG165" s="94"/>
      <c r="AH165" s="94"/>
      <c r="AI165" s="94"/>
      <c r="AJ165" s="94"/>
      <c r="AK165" s="94"/>
    </row>
    <row r="166" spans="1:37" ht="15.95" customHeight="1" x14ac:dyDescent="0.15">
      <c r="A166" s="95">
        <v>54</v>
      </c>
      <c r="B166" s="96" t="str">
        <f>IF(データ２!B108="","",VLOOKUP(A166,データ２!$A$2:$B$180,2))</f>
        <v>大雲寺スターズ</v>
      </c>
      <c r="C166" s="74"/>
      <c r="D166" s="75"/>
      <c r="E166" s="76"/>
      <c r="F166" s="22" t="s">
        <v>295</v>
      </c>
      <c r="G166" s="23" t="s">
        <v>33</v>
      </c>
      <c r="H166" s="24">
        <v>9</v>
      </c>
      <c r="I166" s="74"/>
      <c r="J166" s="75"/>
      <c r="K166" s="76"/>
      <c r="L166" s="68"/>
      <c r="M166" s="69"/>
      <c r="N166" s="70"/>
      <c r="O166" s="22" t="s">
        <v>295</v>
      </c>
      <c r="P166" s="23" t="s">
        <v>33</v>
      </c>
      <c r="Q166" s="24">
        <v>27</v>
      </c>
      <c r="R166" s="22" t="s">
        <v>295</v>
      </c>
      <c r="S166" s="23" t="s">
        <v>33</v>
      </c>
      <c r="T166" s="24">
        <v>31</v>
      </c>
      <c r="U166" s="68"/>
      <c r="V166" s="69"/>
      <c r="W166" s="70"/>
      <c r="X166" s="22" t="s">
        <v>295</v>
      </c>
      <c r="Y166" s="23" t="s">
        <v>33</v>
      </c>
      <c r="Z166" s="24">
        <v>36</v>
      </c>
      <c r="AA166" s="98" t="s">
        <v>32</v>
      </c>
      <c r="AB166" s="99"/>
      <c r="AC166" s="100"/>
      <c r="AD166" s="104">
        <f>COUNTIF(C166:AC167,"○")</f>
        <v>2</v>
      </c>
      <c r="AE166" s="93">
        <f>COUNTIF(C166:AC167,"●")</f>
        <v>2</v>
      </c>
      <c r="AF166" s="93">
        <f>COUNTIF(C166:AC167,"△")</f>
        <v>0</v>
      </c>
      <c r="AG166" s="93">
        <f>+AD166*3+AF166*1</f>
        <v>6</v>
      </c>
      <c r="AH166" s="93">
        <f t="shared" ref="AH166" si="191">+E167+H167+K167+N167+Q167+T167+W167+Z167+AC167</f>
        <v>35</v>
      </c>
      <c r="AI166" s="93">
        <f t="shared" ref="AI166" si="192">+C167+F167+I167+L167+O167+R167+U167+X167+AA167</f>
        <v>20</v>
      </c>
      <c r="AJ166" s="93">
        <f t="shared" ref="AJ166" si="193">+RANK(AG166,$AG$150:$AG$167,0)*100+RANK(AH166,$AH$150:$AH$167,1)*10+RANK(AI166,$AI$150:$AI$167,0)</f>
        <v>465</v>
      </c>
      <c r="AK166" s="93">
        <f t="shared" ref="AK166" si="194">+RANK(AJ166,$AJ$150:$AJ$167,1)</f>
        <v>5</v>
      </c>
    </row>
    <row r="167" spans="1:37" ht="15.95" customHeight="1" x14ac:dyDescent="0.15">
      <c r="A167" s="95"/>
      <c r="B167" s="97"/>
      <c r="C167" s="77">
        <v>1</v>
      </c>
      <c r="D167" s="78" t="s">
        <v>670</v>
      </c>
      <c r="E167" s="79">
        <v>12</v>
      </c>
      <c r="F167" s="25"/>
      <c r="G167" s="26" t="s">
        <v>33</v>
      </c>
      <c r="H167" s="27"/>
      <c r="I167" s="77">
        <v>4</v>
      </c>
      <c r="J167" s="78" t="s">
        <v>660</v>
      </c>
      <c r="K167" s="79">
        <v>16</v>
      </c>
      <c r="L167" s="71">
        <v>9</v>
      </c>
      <c r="M167" s="72" t="s">
        <v>639</v>
      </c>
      <c r="N167" s="73">
        <v>6</v>
      </c>
      <c r="O167" s="25"/>
      <c r="P167" s="26" t="s">
        <v>33</v>
      </c>
      <c r="Q167" s="27"/>
      <c r="R167" s="25"/>
      <c r="S167" s="26" t="s">
        <v>33</v>
      </c>
      <c r="T167" s="27"/>
      <c r="U167" s="71">
        <v>6</v>
      </c>
      <c r="V167" s="72" t="s">
        <v>627</v>
      </c>
      <c r="W167" s="73">
        <v>1</v>
      </c>
      <c r="X167" s="25"/>
      <c r="Y167" s="26" t="s">
        <v>33</v>
      </c>
      <c r="Z167" s="27"/>
      <c r="AA167" s="101"/>
      <c r="AB167" s="102"/>
      <c r="AC167" s="103"/>
      <c r="AD167" s="105"/>
      <c r="AE167" s="94"/>
      <c r="AF167" s="94"/>
      <c r="AG167" s="94"/>
      <c r="AH167" s="94"/>
      <c r="AI167" s="94"/>
      <c r="AJ167" s="94"/>
      <c r="AK167" s="94"/>
    </row>
    <row r="168" spans="1:37" x14ac:dyDescent="0.15">
      <c r="AD168" s="16">
        <f>SUM(AD150:AD167)</f>
        <v>16</v>
      </c>
      <c r="AE168" s="16">
        <f>SUM(AE150:AE167)</f>
        <v>16</v>
      </c>
      <c r="AF168" s="16">
        <f>SUM(AF150:AF167)</f>
        <v>0</v>
      </c>
      <c r="AH168" s="16">
        <f>SUM(AH150:AH167)</f>
        <v>279</v>
      </c>
      <c r="AI168" s="16">
        <f>SUM(AI150:AI167)</f>
        <v>279</v>
      </c>
    </row>
    <row r="175" spans="1:37" x14ac:dyDescent="0.15">
      <c r="B175" s="10" t="str">
        <f>+データ１!$B$2</f>
        <v>2016/2/1</v>
      </c>
      <c r="C175" s="7" t="str">
        <f>+データ１!$B$4</f>
        <v xml:space="preserve">２０１６年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第１０回大会  　　　        　Ｇブロック     　　              ２０１６</v>
      </c>
      <c r="C176" s="106" t="str">
        <f>+IF(B177="","",+B177)</f>
        <v>ヤングホークス</v>
      </c>
      <c r="D176" s="107"/>
      <c r="E176" s="108"/>
      <c r="F176" s="106" t="str">
        <f>+IF(B179="","",+B179)</f>
        <v>金町ジャイアンツ</v>
      </c>
      <c r="G176" s="107"/>
      <c r="H176" s="108"/>
      <c r="I176" s="106" t="str">
        <f>+IF(B181="","",+B181)</f>
        <v>花畑ツバサクラブ</v>
      </c>
      <c r="J176" s="107"/>
      <c r="K176" s="108"/>
      <c r="L176" s="106" t="str">
        <f>+IF(B183="","",+B183)</f>
        <v>大森ファイターズ</v>
      </c>
      <c r="M176" s="107"/>
      <c r="N176" s="108"/>
      <c r="O176" s="106" t="str">
        <f>+IF(B185="","",+B185)</f>
        <v>本村クラブ</v>
      </c>
      <c r="P176" s="107"/>
      <c r="Q176" s="108"/>
      <c r="R176" s="106" t="str">
        <f>+IF(B187="","",+B187)</f>
        <v>オレンジイーグルス</v>
      </c>
      <c r="S176" s="107"/>
      <c r="T176" s="108"/>
      <c r="U176" s="106" t="str">
        <f>+IF(B189="","",+B189)</f>
        <v>ゴッドイーグルス</v>
      </c>
      <c r="V176" s="107"/>
      <c r="W176" s="108"/>
      <c r="X176" s="106" t="str">
        <f>+IF(B191="","",+B191)</f>
        <v>西千タイガース</v>
      </c>
      <c r="Y176" s="107"/>
      <c r="Z176" s="108"/>
      <c r="AA176" s="106" t="str">
        <f>+IF(B193="","",+B193)</f>
        <v>トゥールスジュニア</v>
      </c>
      <c r="AB176" s="107"/>
      <c r="AC176" s="108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622</v>
      </c>
      <c r="AK176" s="12" t="s">
        <v>22</v>
      </c>
    </row>
    <row r="177" spans="1:37" ht="15.95" customHeight="1" x14ac:dyDescent="0.15">
      <c r="A177" s="95">
        <v>55</v>
      </c>
      <c r="B177" s="96" t="str">
        <f>IF(データ２!B110="","",VLOOKUP(A177,データ２!$A$2:$B$180,2))</f>
        <v>ヤングホークス</v>
      </c>
      <c r="C177" s="98" t="s">
        <v>32</v>
      </c>
      <c r="D177" s="99"/>
      <c r="E177" s="100"/>
      <c r="F177" s="22" t="s">
        <v>296</v>
      </c>
      <c r="G177" s="23" t="s">
        <v>33</v>
      </c>
      <c r="H177" s="24">
        <v>35</v>
      </c>
      <c r="I177" s="68"/>
      <c r="J177" s="69"/>
      <c r="K177" s="70"/>
      <c r="L177" s="22" t="s">
        <v>296</v>
      </c>
      <c r="M177" s="23" t="s">
        <v>33</v>
      </c>
      <c r="N177" s="24">
        <v>29</v>
      </c>
      <c r="O177" s="22" t="s">
        <v>296</v>
      </c>
      <c r="P177" s="23" t="s">
        <v>33</v>
      </c>
      <c r="Q177" s="24">
        <v>25</v>
      </c>
      <c r="R177" s="22" t="s">
        <v>296</v>
      </c>
      <c r="S177" s="23" t="s">
        <v>33</v>
      </c>
      <c r="T177" s="24">
        <v>19</v>
      </c>
      <c r="U177" s="22" t="s">
        <v>296</v>
      </c>
      <c r="V177" s="23" t="s">
        <v>33</v>
      </c>
      <c r="W177" s="24">
        <v>13</v>
      </c>
      <c r="X177" s="68"/>
      <c r="Y177" s="69"/>
      <c r="Z177" s="70"/>
      <c r="AA177" s="22" t="s">
        <v>296</v>
      </c>
      <c r="AB177" s="23" t="s">
        <v>33</v>
      </c>
      <c r="AC177" s="24">
        <v>1</v>
      </c>
      <c r="AD177" s="104">
        <f>COUNTIF(C177:AC178,"○")</f>
        <v>2</v>
      </c>
      <c r="AE177" s="93">
        <f>COUNTIF(C177:AC178,"●")</f>
        <v>0</v>
      </c>
      <c r="AF177" s="93">
        <f>COUNTIF(C177:AC178,"△")</f>
        <v>0</v>
      </c>
      <c r="AG177" s="93">
        <f>+AD177*3+AF177*1</f>
        <v>6</v>
      </c>
      <c r="AH177" s="93">
        <f>+E178+H178+K178+N178+Q178+T178+W178+Z178+AC178</f>
        <v>5</v>
      </c>
      <c r="AI177" s="93">
        <f>+C178+F178+I178+L178+O178+R178+U178+X178+AA178</f>
        <v>35</v>
      </c>
      <c r="AJ177" s="93">
        <f>+RANK(AG177,$AG$177:$AG$194,0)*100+RANK(AH177,$AH$177:$AH$194,1)*10+RANK(AI177,$AI$177:$AI$194,0)</f>
        <v>333</v>
      </c>
      <c r="AK177" s="93">
        <f>+RANK(AJ177,$AJ$177:$AJ$194,1)</f>
        <v>3</v>
      </c>
    </row>
    <row r="178" spans="1:37" ht="15.95" customHeight="1" x14ac:dyDescent="0.15">
      <c r="A178" s="95"/>
      <c r="B178" s="97"/>
      <c r="C178" s="101"/>
      <c r="D178" s="102"/>
      <c r="E178" s="103"/>
      <c r="F178" s="25"/>
      <c r="G178" s="26" t="s">
        <v>33</v>
      </c>
      <c r="H178" s="27"/>
      <c r="I178" s="71">
        <v>28</v>
      </c>
      <c r="J178" s="72" t="s">
        <v>659</v>
      </c>
      <c r="K178" s="73">
        <v>0</v>
      </c>
      <c r="L178" s="25"/>
      <c r="M178" s="26" t="s">
        <v>33</v>
      </c>
      <c r="N178" s="27"/>
      <c r="O178" s="25"/>
      <c r="P178" s="26" t="s">
        <v>33</v>
      </c>
      <c r="Q178" s="27"/>
      <c r="R178" s="25"/>
      <c r="S178" s="26" t="s">
        <v>33</v>
      </c>
      <c r="T178" s="27"/>
      <c r="U178" s="25"/>
      <c r="V178" s="26" t="s">
        <v>33</v>
      </c>
      <c r="W178" s="27"/>
      <c r="X178" s="71">
        <v>7</v>
      </c>
      <c r="Y178" s="72" t="s">
        <v>642</v>
      </c>
      <c r="Z178" s="73">
        <v>5</v>
      </c>
      <c r="AA178" s="25"/>
      <c r="AB178" s="26" t="s">
        <v>33</v>
      </c>
      <c r="AC178" s="27"/>
      <c r="AD178" s="105"/>
      <c r="AE178" s="94"/>
      <c r="AF178" s="94"/>
      <c r="AG178" s="94"/>
      <c r="AH178" s="94"/>
      <c r="AI178" s="94"/>
      <c r="AJ178" s="94"/>
      <c r="AK178" s="94"/>
    </row>
    <row r="179" spans="1:37" ht="15.95" customHeight="1" x14ac:dyDescent="0.15">
      <c r="A179" s="95">
        <v>56</v>
      </c>
      <c r="B179" s="96" t="str">
        <f>IF(データ２!B112="","",VLOOKUP(A179,データ２!$A$2:$B$180,2))</f>
        <v>金町ジャイアンツ</v>
      </c>
      <c r="C179" s="22" t="s">
        <v>296</v>
      </c>
      <c r="D179" s="23" t="s">
        <v>33</v>
      </c>
      <c r="E179" s="24">
        <v>35</v>
      </c>
      <c r="F179" s="98" t="s">
        <v>32</v>
      </c>
      <c r="G179" s="99"/>
      <c r="H179" s="100"/>
      <c r="I179" s="68"/>
      <c r="J179" s="69"/>
      <c r="K179" s="70"/>
      <c r="L179" s="22" t="s">
        <v>296</v>
      </c>
      <c r="M179" s="23" t="s">
        <v>33</v>
      </c>
      <c r="N179" s="24">
        <v>26</v>
      </c>
      <c r="O179" s="22" t="s">
        <v>296</v>
      </c>
      <c r="P179" s="23" t="s">
        <v>33</v>
      </c>
      <c r="Q179" s="24">
        <v>20</v>
      </c>
      <c r="R179" s="68"/>
      <c r="S179" s="69"/>
      <c r="T179" s="70"/>
      <c r="U179" s="68"/>
      <c r="V179" s="69"/>
      <c r="W179" s="70"/>
      <c r="X179" s="68"/>
      <c r="Y179" s="69"/>
      <c r="Z179" s="70"/>
      <c r="AA179" s="22" t="s">
        <v>296</v>
      </c>
      <c r="AB179" s="23" t="s">
        <v>33</v>
      </c>
      <c r="AC179" s="24">
        <v>9</v>
      </c>
      <c r="AD179" s="104">
        <f>COUNTIF(C179:AC180,"○")</f>
        <v>4</v>
      </c>
      <c r="AE179" s="93">
        <f>COUNTIF(C179:AC180,"●")</f>
        <v>0</v>
      </c>
      <c r="AF179" s="93">
        <f>COUNTIF(C179:AC180,"△")</f>
        <v>0</v>
      </c>
      <c r="AG179" s="93">
        <f>+AD179*3+AF179*1</f>
        <v>12</v>
      </c>
      <c r="AH179" s="93">
        <f t="shared" ref="AH179" si="195">+E180+H180+K180+N180+Q180+T180+W180+Z180+AC180</f>
        <v>3</v>
      </c>
      <c r="AI179" s="93">
        <f t="shared" ref="AI179" si="196">+C180+F180+I180+L180+O180+R180+U180+X180+AA180</f>
        <v>78</v>
      </c>
      <c r="AJ179" s="93">
        <f t="shared" ref="AJ179" si="197">+RANK(AG179,$AG$177:$AG$194,0)*100+RANK(AH179,$AH$177:$AH$194,1)*10+RANK(AI179,$AI$177:$AI$194,0)</f>
        <v>121</v>
      </c>
      <c r="AK179" s="93">
        <f t="shared" ref="AK179" si="198">+RANK(AJ179,$AJ$177:$AJ$194,1)</f>
        <v>1</v>
      </c>
    </row>
    <row r="180" spans="1:37" ht="15.95" customHeight="1" x14ac:dyDescent="0.15">
      <c r="A180" s="95"/>
      <c r="B180" s="97"/>
      <c r="C180" s="25"/>
      <c r="D180" s="26" t="s">
        <v>33</v>
      </c>
      <c r="E180" s="27"/>
      <c r="F180" s="101"/>
      <c r="G180" s="102"/>
      <c r="H180" s="103"/>
      <c r="I180" s="71">
        <v>30</v>
      </c>
      <c r="J180" s="72" t="s">
        <v>648</v>
      </c>
      <c r="K180" s="73">
        <v>0</v>
      </c>
      <c r="L180" s="25"/>
      <c r="M180" s="26" t="s">
        <v>33</v>
      </c>
      <c r="N180" s="27"/>
      <c r="O180" s="25"/>
      <c r="P180" s="26" t="s">
        <v>33</v>
      </c>
      <c r="Q180" s="27"/>
      <c r="R180" s="71">
        <v>19</v>
      </c>
      <c r="S180" s="72" t="s">
        <v>642</v>
      </c>
      <c r="T180" s="73">
        <v>1</v>
      </c>
      <c r="U180" s="71">
        <v>15</v>
      </c>
      <c r="V180" s="72" t="s">
        <v>636</v>
      </c>
      <c r="W180" s="73">
        <v>0</v>
      </c>
      <c r="X180" s="71">
        <v>14</v>
      </c>
      <c r="Y180" s="72" t="s">
        <v>626</v>
      </c>
      <c r="Z180" s="73">
        <v>2</v>
      </c>
      <c r="AA180" s="25"/>
      <c r="AB180" s="26" t="s">
        <v>33</v>
      </c>
      <c r="AC180" s="27"/>
      <c r="AD180" s="105"/>
      <c r="AE180" s="94"/>
      <c r="AF180" s="94"/>
      <c r="AG180" s="94"/>
      <c r="AH180" s="94"/>
      <c r="AI180" s="94"/>
      <c r="AJ180" s="94"/>
      <c r="AK180" s="94"/>
    </row>
    <row r="181" spans="1:37" ht="15.95" customHeight="1" x14ac:dyDescent="0.15">
      <c r="A181" s="95">
        <v>57</v>
      </c>
      <c r="B181" s="96" t="str">
        <f>IF(データ２!B114="","",VLOOKUP(A181,データ２!$A$2:$B$180,2))</f>
        <v>花畑ツバサクラブ</v>
      </c>
      <c r="C181" s="74"/>
      <c r="D181" s="75"/>
      <c r="E181" s="76"/>
      <c r="F181" s="74"/>
      <c r="G181" s="75"/>
      <c r="H181" s="76"/>
      <c r="I181" s="98" t="s">
        <v>32</v>
      </c>
      <c r="J181" s="99"/>
      <c r="K181" s="100"/>
      <c r="L181" s="22" t="s">
        <v>296</v>
      </c>
      <c r="M181" s="23" t="s">
        <v>33</v>
      </c>
      <c r="N181" s="24">
        <v>21</v>
      </c>
      <c r="O181" s="22" t="s">
        <v>296</v>
      </c>
      <c r="P181" s="23" t="s">
        <v>33</v>
      </c>
      <c r="Q181" s="24">
        <v>15</v>
      </c>
      <c r="R181" s="22" t="s">
        <v>296</v>
      </c>
      <c r="S181" s="23" t="s">
        <v>33</v>
      </c>
      <c r="T181" s="24">
        <v>7</v>
      </c>
      <c r="U181" s="22" t="s">
        <v>296</v>
      </c>
      <c r="V181" s="23" t="s">
        <v>33</v>
      </c>
      <c r="W181" s="24">
        <v>3</v>
      </c>
      <c r="X181" s="22" t="s">
        <v>296</v>
      </c>
      <c r="Y181" s="23" t="s">
        <v>33</v>
      </c>
      <c r="Z181" s="24">
        <v>10</v>
      </c>
      <c r="AA181" s="74"/>
      <c r="AB181" s="75"/>
      <c r="AC181" s="76"/>
      <c r="AD181" s="104">
        <f>COUNTIF(C181:AC182,"○")</f>
        <v>0</v>
      </c>
      <c r="AE181" s="93">
        <f>COUNTIF(C181:AC182,"●")</f>
        <v>3</v>
      </c>
      <c r="AF181" s="93">
        <f>COUNTIF(C181:AC182,"△")</f>
        <v>0</v>
      </c>
      <c r="AG181" s="93">
        <f>+AD181*3+AF181*1</f>
        <v>0</v>
      </c>
      <c r="AH181" s="93">
        <f t="shared" ref="AH181" si="199">+E182+H182+K182+N182+Q182+T182+W182+Z182+AC182</f>
        <v>78</v>
      </c>
      <c r="AI181" s="93">
        <f t="shared" ref="AI181" si="200">+C182+F182+I182+L182+O182+R182+U182+X182+AA182</f>
        <v>0</v>
      </c>
      <c r="AJ181" s="93">
        <f t="shared" ref="AJ181" si="201">+RANK(AG181,$AG$177:$AG$194,0)*100+RANK(AH181,$AH$177:$AH$194,1)*10+RANK(AI181,$AI$177:$AI$194,0)</f>
        <v>799</v>
      </c>
      <c r="AK181" s="93">
        <f t="shared" ref="AK181" si="202">+RANK(AJ181,$AJ$177:$AJ$194,1)</f>
        <v>9</v>
      </c>
    </row>
    <row r="182" spans="1:37" ht="15.95" customHeight="1" x14ac:dyDescent="0.15">
      <c r="A182" s="95"/>
      <c r="B182" s="97"/>
      <c r="C182" s="77">
        <v>0</v>
      </c>
      <c r="D182" s="78" t="s">
        <v>658</v>
      </c>
      <c r="E182" s="79">
        <v>28</v>
      </c>
      <c r="F182" s="77">
        <v>0</v>
      </c>
      <c r="G182" s="78" t="s">
        <v>649</v>
      </c>
      <c r="H182" s="79">
        <v>30</v>
      </c>
      <c r="I182" s="101"/>
      <c r="J182" s="102"/>
      <c r="K182" s="103"/>
      <c r="L182" s="25"/>
      <c r="M182" s="26" t="s">
        <v>33</v>
      </c>
      <c r="N182" s="27"/>
      <c r="O182" s="25"/>
      <c r="P182" s="26" t="s">
        <v>33</v>
      </c>
      <c r="Q182" s="27"/>
      <c r="R182" s="25"/>
      <c r="S182" s="26" t="s">
        <v>33</v>
      </c>
      <c r="T182" s="27"/>
      <c r="U182" s="25"/>
      <c r="V182" s="26" t="s">
        <v>33</v>
      </c>
      <c r="W182" s="27"/>
      <c r="X182" s="25"/>
      <c r="Y182" s="26" t="s">
        <v>33</v>
      </c>
      <c r="Z182" s="27"/>
      <c r="AA182" s="77">
        <v>0</v>
      </c>
      <c r="AB182" s="78" t="s">
        <v>630</v>
      </c>
      <c r="AC182" s="79">
        <v>20</v>
      </c>
      <c r="AD182" s="105"/>
      <c r="AE182" s="94"/>
      <c r="AF182" s="94"/>
      <c r="AG182" s="94"/>
      <c r="AH182" s="94"/>
      <c r="AI182" s="94"/>
      <c r="AJ182" s="94"/>
      <c r="AK182" s="94"/>
    </row>
    <row r="183" spans="1:37" ht="15.95" customHeight="1" x14ac:dyDescent="0.15">
      <c r="A183" s="95">
        <v>58</v>
      </c>
      <c r="B183" s="96" t="str">
        <f>IF(データ２!B116="","",VLOOKUP(A183,データ２!$A$2:$B$180,2))</f>
        <v>大森ファイターズ</v>
      </c>
      <c r="C183" s="22" t="s">
        <v>296</v>
      </c>
      <c r="D183" s="23" t="s">
        <v>33</v>
      </c>
      <c r="E183" s="24">
        <v>29</v>
      </c>
      <c r="F183" s="22" t="s">
        <v>296</v>
      </c>
      <c r="G183" s="23" t="s">
        <v>33</v>
      </c>
      <c r="H183" s="24">
        <v>26</v>
      </c>
      <c r="I183" s="22" t="s">
        <v>296</v>
      </c>
      <c r="J183" s="23" t="s">
        <v>33</v>
      </c>
      <c r="K183" s="24">
        <v>21</v>
      </c>
      <c r="L183" s="98" t="s">
        <v>32</v>
      </c>
      <c r="M183" s="99"/>
      <c r="N183" s="100"/>
      <c r="O183" s="74"/>
      <c r="P183" s="75"/>
      <c r="Q183" s="76"/>
      <c r="R183" s="68"/>
      <c r="S183" s="69"/>
      <c r="T183" s="70"/>
      <c r="U183" s="22" t="s">
        <v>296</v>
      </c>
      <c r="V183" s="23" t="s">
        <v>33</v>
      </c>
      <c r="W183" s="24">
        <v>11</v>
      </c>
      <c r="X183" s="22" t="s">
        <v>296</v>
      </c>
      <c r="Y183" s="23" t="s">
        <v>33</v>
      </c>
      <c r="Z183" s="24">
        <v>17</v>
      </c>
      <c r="AA183" s="74"/>
      <c r="AB183" s="75"/>
      <c r="AC183" s="76"/>
      <c r="AD183" s="104">
        <f>COUNTIF(C183:AC184,"○")</f>
        <v>1</v>
      </c>
      <c r="AE183" s="93">
        <f>COUNTIF(C183:AC184,"●")</f>
        <v>2</v>
      </c>
      <c r="AF183" s="93">
        <f>COUNTIF(C183:AC184,"△")</f>
        <v>0</v>
      </c>
      <c r="AG183" s="93">
        <f>+AD183*3+AF183*1</f>
        <v>3</v>
      </c>
      <c r="AH183" s="93">
        <f t="shared" ref="AH183" si="203">+E184+H184+K184+N184+Q184+T184+W184+Z184+AC184</f>
        <v>31</v>
      </c>
      <c r="AI183" s="93">
        <f t="shared" ref="AI183" si="204">+C184+F184+I184+L184+O184+R184+U184+X184+AA184</f>
        <v>12</v>
      </c>
      <c r="AJ183" s="93">
        <f t="shared" ref="AJ183" si="205">+RANK(AG183,$AG$177:$AG$194,0)*100+RANK(AH183,$AH$177:$AH$194,1)*10+RANK(AI183,$AI$177:$AI$194,0)</f>
        <v>474</v>
      </c>
      <c r="AK183" s="93">
        <f t="shared" ref="AK183" si="206">+RANK(AJ183,$AJ$177:$AJ$194,1)</f>
        <v>6</v>
      </c>
    </row>
    <row r="184" spans="1:37" ht="15.95" customHeight="1" x14ac:dyDescent="0.15">
      <c r="A184" s="95"/>
      <c r="B184" s="97"/>
      <c r="C184" s="25"/>
      <c r="D184" s="26" t="s">
        <v>33</v>
      </c>
      <c r="E184" s="27"/>
      <c r="F184" s="25"/>
      <c r="G184" s="26" t="s">
        <v>33</v>
      </c>
      <c r="H184" s="27"/>
      <c r="I184" s="25"/>
      <c r="J184" s="26" t="s">
        <v>33</v>
      </c>
      <c r="K184" s="27"/>
      <c r="L184" s="101"/>
      <c r="M184" s="102"/>
      <c r="N184" s="103"/>
      <c r="O184" s="77">
        <v>4</v>
      </c>
      <c r="P184" s="78" t="s">
        <v>649</v>
      </c>
      <c r="Q184" s="79">
        <v>9</v>
      </c>
      <c r="R184" s="71">
        <v>8</v>
      </c>
      <c r="S184" s="72" t="s">
        <v>659</v>
      </c>
      <c r="T184" s="73">
        <v>5</v>
      </c>
      <c r="U184" s="25"/>
      <c r="V184" s="26" t="s">
        <v>33</v>
      </c>
      <c r="W184" s="27"/>
      <c r="X184" s="25"/>
      <c r="Y184" s="26" t="s">
        <v>33</v>
      </c>
      <c r="Z184" s="27"/>
      <c r="AA184" s="77">
        <v>0</v>
      </c>
      <c r="AB184" s="78" t="s">
        <v>660</v>
      </c>
      <c r="AC184" s="79">
        <v>17</v>
      </c>
      <c r="AD184" s="105"/>
      <c r="AE184" s="94"/>
      <c r="AF184" s="94"/>
      <c r="AG184" s="94"/>
      <c r="AH184" s="94"/>
      <c r="AI184" s="94"/>
      <c r="AJ184" s="94"/>
      <c r="AK184" s="94"/>
    </row>
    <row r="185" spans="1:37" ht="15.95" customHeight="1" x14ac:dyDescent="0.15">
      <c r="A185" s="95">
        <v>59</v>
      </c>
      <c r="B185" s="96" t="str">
        <f>IF(データ２!B118="","",VLOOKUP(A185,データ２!$A$2:$B$180,2))</f>
        <v>本村クラブ</v>
      </c>
      <c r="C185" s="22" t="s">
        <v>296</v>
      </c>
      <c r="D185" s="23" t="s">
        <v>33</v>
      </c>
      <c r="E185" s="24">
        <v>25</v>
      </c>
      <c r="F185" s="22" t="s">
        <v>296</v>
      </c>
      <c r="G185" s="23" t="s">
        <v>33</v>
      </c>
      <c r="H185" s="24">
        <v>20</v>
      </c>
      <c r="I185" s="22" t="s">
        <v>296</v>
      </c>
      <c r="J185" s="23" t="s">
        <v>33</v>
      </c>
      <c r="K185" s="24">
        <v>15</v>
      </c>
      <c r="L185" s="68"/>
      <c r="M185" s="69"/>
      <c r="N185" s="70"/>
      <c r="O185" s="98" t="s">
        <v>32</v>
      </c>
      <c r="P185" s="99"/>
      <c r="Q185" s="100"/>
      <c r="R185" s="22" t="s">
        <v>296</v>
      </c>
      <c r="S185" s="23" t="s">
        <v>33</v>
      </c>
      <c r="T185" s="24">
        <v>12</v>
      </c>
      <c r="U185" s="22" t="s">
        <v>296</v>
      </c>
      <c r="V185" s="23" t="s">
        <v>33</v>
      </c>
      <c r="W185" s="24">
        <v>18</v>
      </c>
      <c r="X185" s="22" t="s">
        <v>296</v>
      </c>
      <c r="Y185" s="23" t="s">
        <v>33</v>
      </c>
      <c r="Z185" s="24">
        <v>23</v>
      </c>
      <c r="AA185" s="74"/>
      <c r="AB185" s="75"/>
      <c r="AC185" s="76"/>
      <c r="AD185" s="104">
        <f>COUNTIF(C185:AC186,"○")</f>
        <v>1</v>
      </c>
      <c r="AE185" s="93">
        <f>COUNTIF(C185:AC186,"●")</f>
        <v>1</v>
      </c>
      <c r="AF185" s="93">
        <f>COUNTIF(C185:AC186,"△")</f>
        <v>0</v>
      </c>
      <c r="AG185" s="93">
        <f>+AD185*3+AF185*1</f>
        <v>3</v>
      </c>
      <c r="AH185" s="93">
        <f t="shared" ref="AH185" si="207">+E186+H186+K186+N186+Q186+T186+W186+Z186+AC186</f>
        <v>10</v>
      </c>
      <c r="AI185" s="93">
        <f t="shared" ref="AI185" si="208">+C186+F186+I186+L186+O186+R186+U186+X186+AA186</f>
        <v>9</v>
      </c>
      <c r="AJ185" s="93">
        <f t="shared" ref="AJ185" si="209">+RANK(AG185,$AG$177:$AG$194,0)*100+RANK(AH185,$AH$177:$AH$194,1)*10+RANK(AI185,$AI$177:$AI$194,0)</f>
        <v>446</v>
      </c>
      <c r="AK185" s="93">
        <f t="shared" ref="AK185" si="210">+RANK(AJ185,$AJ$177:$AJ$194,1)</f>
        <v>4</v>
      </c>
    </row>
    <row r="186" spans="1:37" ht="15.95" customHeight="1" x14ac:dyDescent="0.15">
      <c r="A186" s="95"/>
      <c r="B186" s="97"/>
      <c r="C186" s="25"/>
      <c r="D186" s="26" t="s">
        <v>33</v>
      </c>
      <c r="E186" s="27"/>
      <c r="F186" s="25"/>
      <c r="G186" s="26" t="s">
        <v>33</v>
      </c>
      <c r="H186" s="27"/>
      <c r="I186" s="25"/>
      <c r="J186" s="26" t="s">
        <v>33</v>
      </c>
      <c r="K186" s="27"/>
      <c r="L186" s="71">
        <v>9</v>
      </c>
      <c r="M186" s="72" t="s">
        <v>648</v>
      </c>
      <c r="N186" s="73">
        <v>4</v>
      </c>
      <c r="O186" s="101"/>
      <c r="P186" s="102"/>
      <c r="Q186" s="103"/>
      <c r="R186" s="25"/>
      <c r="S186" s="26" t="s">
        <v>33</v>
      </c>
      <c r="T186" s="27"/>
      <c r="U186" s="25"/>
      <c r="V186" s="26" t="s">
        <v>33</v>
      </c>
      <c r="W186" s="27"/>
      <c r="X186" s="25"/>
      <c r="Y186" s="26" t="s">
        <v>33</v>
      </c>
      <c r="Z186" s="27"/>
      <c r="AA186" s="77">
        <v>0</v>
      </c>
      <c r="AB186" s="78" t="s">
        <v>658</v>
      </c>
      <c r="AC186" s="79">
        <v>6</v>
      </c>
      <c r="AD186" s="105"/>
      <c r="AE186" s="94"/>
      <c r="AF186" s="94"/>
      <c r="AG186" s="94"/>
      <c r="AH186" s="94"/>
      <c r="AI186" s="94"/>
      <c r="AJ186" s="94"/>
      <c r="AK186" s="94"/>
    </row>
    <row r="187" spans="1:37" ht="15.95" customHeight="1" x14ac:dyDescent="0.15">
      <c r="A187" s="95">
        <v>60</v>
      </c>
      <c r="B187" s="96" t="str">
        <f>IF(データ２!B120="","",VLOOKUP(A187,データ２!$A$2:$B$180,2))</f>
        <v>オレンジイーグルス</v>
      </c>
      <c r="C187" s="22" t="s">
        <v>296</v>
      </c>
      <c r="D187" s="23" t="s">
        <v>33</v>
      </c>
      <c r="E187" s="24">
        <v>19</v>
      </c>
      <c r="F187" s="74"/>
      <c r="G187" s="75"/>
      <c r="H187" s="76"/>
      <c r="I187" s="22" t="s">
        <v>296</v>
      </c>
      <c r="J187" s="23" t="s">
        <v>33</v>
      </c>
      <c r="K187" s="24">
        <v>7</v>
      </c>
      <c r="L187" s="74"/>
      <c r="M187" s="75"/>
      <c r="N187" s="76"/>
      <c r="O187" s="22" t="s">
        <v>296</v>
      </c>
      <c r="P187" s="23" t="s">
        <v>33</v>
      </c>
      <c r="Q187" s="24">
        <v>12</v>
      </c>
      <c r="R187" s="98" t="s">
        <v>32</v>
      </c>
      <c r="S187" s="99"/>
      <c r="T187" s="100"/>
      <c r="U187" s="74"/>
      <c r="V187" s="75"/>
      <c r="W187" s="76"/>
      <c r="X187" s="22" t="s">
        <v>296</v>
      </c>
      <c r="Y187" s="23" t="s">
        <v>33</v>
      </c>
      <c r="Z187" s="24">
        <v>28</v>
      </c>
      <c r="AA187" s="22" t="s">
        <v>296</v>
      </c>
      <c r="AB187" s="23" t="s">
        <v>33</v>
      </c>
      <c r="AC187" s="24">
        <v>31</v>
      </c>
      <c r="AD187" s="104">
        <f>COUNTIF(C187:AC188,"○")</f>
        <v>0</v>
      </c>
      <c r="AE187" s="93">
        <f>COUNTIF(C187:AC188,"●")</f>
        <v>3</v>
      </c>
      <c r="AF187" s="93">
        <f>COUNTIF(C187:AC188,"△")</f>
        <v>0</v>
      </c>
      <c r="AG187" s="93">
        <f>+AD187*3+AF187*1</f>
        <v>0</v>
      </c>
      <c r="AH187" s="93">
        <f t="shared" ref="AH187" si="211">+E188+H188+K188+N188+Q188+T188+W188+Z188+AC188</f>
        <v>38</v>
      </c>
      <c r="AI187" s="93">
        <f t="shared" ref="AI187" si="212">+C188+F188+I188+L188+O188+R188+U188+X188+AA188</f>
        <v>9</v>
      </c>
      <c r="AJ187" s="93">
        <f t="shared" ref="AJ187" si="213">+RANK(AG187,$AG$177:$AG$194,0)*100+RANK(AH187,$AH$177:$AH$194,1)*10+RANK(AI187,$AI$177:$AI$194,0)</f>
        <v>786</v>
      </c>
      <c r="AK187" s="93">
        <f t="shared" ref="AK187" si="214">+RANK(AJ187,$AJ$177:$AJ$194,1)</f>
        <v>8</v>
      </c>
    </row>
    <row r="188" spans="1:37" ht="15.95" customHeight="1" x14ac:dyDescent="0.15">
      <c r="A188" s="95"/>
      <c r="B188" s="97"/>
      <c r="C188" s="25"/>
      <c r="D188" s="26" t="s">
        <v>33</v>
      </c>
      <c r="E188" s="27"/>
      <c r="F188" s="77">
        <v>1</v>
      </c>
      <c r="G188" s="78" t="s">
        <v>641</v>
      </c>
      <c r="H188" s="79">
        <v>19</v>
      </c>
      <c r="I188" s="25"/>
      <c r="J188" s="26" t="s">
        <v>33</v>
      </c>
      <c r="K188" s="27"/>
      <c r="L188" s="77">
        <v>5</v>
      </c>
      <c r="M188" s="78" t="s">
        <v>658</v>
      </c>
      <c r="N188" s="79">
        <v>8</v>
      </c>
      <c r="O188" s="25"/>
      <c r="P188" s="26" t="s">
        <v>33</v>
      </c>
      <c r="Q188" s="27"/>
      <c r="R188" s="101"/>
      <c r="S188" s="102"/>
      <c r="T188" s="103"/>
      <c r="U188" s="77">
        <v>3</v>
      </c>
      <c r="V188" s="78" t="s">
        <v>644</v>
      </c>
      <c r="W188" s="79">
        <v>11</v>
      </c>
      <c r="X188" s="25"/>
      <c r="Y188" s="26" t="s">
        <v>33</v>
      </c>
      <c r="Z188" s="27"/>
      <c r="AA188" s="25"/>
      <c r="AB188" s="26" t="s">
        <v>33</v>
      </c>
      <c r="AC188" s="27"/>
      <c r="AD188" s="105"/>
      <c r="AE188" s="94"/>
      <c r="AF188" s="94"/>
      <c r="AG188" s="94"/>
      <c r="AH188" s="94"/>
      <c r="AI188" s="94"/>
      <c r="AJ188" s="94"/>
      <c r="AK188" s="94"/>
    </row>
    <row r="189" spans="1:37" ht="15.95" customHeight="1" x14ac:dyDescent="0.15">
      <c r="A189" s="95">
        <v>61</v>
      </c>
      <c r="B189" s="96" t="str">
        <f>IF(データ２!B122="","",VLOOKUP(A189,データ２!$A$2:$B$180,2))</f>
        <v>ゴッドイーグルス</v>
      </c>
      <c r="C189" s="22" t="s">
        <v>296</v>
      </c>
      <c r="D189" s="23" t="s">
        <v>33</v>
      </c>
      <c r="E189" s="24">
        <v>13</v>
      </c>
      <c r="F189" s="74"/>
      <c r="G189" s="75"/>
      <c r="H189" s="76"/>
      <c r="I189" s="22" t="s">
        <v>296</v>
      </c>
      <c r="J189" s="23" t="s">
        <v>33</v>
      </c>
      <c r="K189" s="24">
        <v>3</v>
      </c>
      <c r="L189" s="22" t="s">
        <v>296</v>
      </c>
      <c r="M189" s="23" t="s">
        <v>33</v>
      </c>
      <c r="N189" s="24">
        <v>11</v>
      </c>
      <c r="O189" s="22" t="s">
        <v>296</v>
      </c>
      <c r="P189" s="23" t="s">
        <v>33</v>
      </c>
      <c r="Q189" s="24">
        <v>18</v>
      </c>
      <c r="R189" s="68"/>
      <c r="S189" s="69"/>
      <c r="T189" s="70"/>
      <c r="U189" s="98" t="s">
        <v>32</v>
      </c>
      <c r="V189" s="99"/>
      <c r="W189" s="100"/>
      <c r="X189" s="22" t="s">
        <v>296</v>
      </c>
      <c r="Y189" s="23" t="s">
        <v>33</v>
      </c>
      <c r="Z189" s="24">
        <v>32</v>
      </c>
      <c r="AA189" s="22" t="s">
        <v>296</v>
      </c>
      <c r="AB189" s="23" t="s">
        <v>33</v>
      </c>
      <c r="AC189" s="24">
        <v>34</v>
      </c>
      <c r="AD189" s="104">
        <f>COUNTIF(C189:AC190,"○")</f>
        <v>1</v>
      </c>
      <c r="AE189" s="93">
        <f>COUNTIF(C189:AC190,"●")</f>
        <v>1</v>
      </c>
      <c r="AF189" s="93">
        <f>COUNTIF(C189:AC190,"△")</f>
        <v>0</v>
      </c>
      <c r="AG189" s="93">
        <f>+AD189*3+AF189*1</f>
        <v>3</v>
      </c>
      <c r="AH189" s="93">
        <f t="shared" ref="AH189" si="215">+E190+H190+K190+N190+Q190+T190+W190+Z190+AC190</f>
        <v>18</v>
      </c>
      <c r="AI189" s="93">
        <f t="shared" ref="AI189" si="216">+C190+F190+I190+L190+O190+R190+U190+X190+AA190</f>
        <v>11</v>
      </c>
      <c r="AJ189" s="93">
        <f t="shared" ref="AJ189" si="217">+RANK(AG189,$AG$177:$AG$194,0)*100+RANK(AH189,$AH$177:$AH$194,1)*10+RANK(AI189,$AI$177:$AI$194,0)</f>
        <v>455</v>
      </c>
      <c r="AK189" s="93">
        <f t="shared" ref="AK189" si="218">+RANK(AJ189,$AJ$177:$AJ$194,1)</f>
        <v>5</v>
      </c>
    </row>
    <row r="190" spans="1:37" ht="15.95" customHeight="1" x14ac:dyDescent="0.15">
      <c r="A190" s="95"/>
      <c r="B190" s="97"/>
      <c r="C190" s="25"/>
      <c r="D190" s="26" t="s">
        <v>33</v>
      </c>
      <c r="E190" s="27"/>
      <c r="F190" s="77">
        <v>0</v>
      </c>
      <c r="G190" s="78" t="s">
        <v>635</v>
      </c>
      <c r="H190" s="79">
        <v>15</v>
      </c>
      <c r="I190" s="25"/>
      <c r="J190" s="26" t="s">
        <v>33</v>
      </c>
      <c r="K190" s="27"/>
      <c r="L190" s="25"/>
      <c r="M190" s="26" t="s">
        <v>33</v>
      </c>
      <c r="N190" s="27"/>
      <c r="O190" s="25"/>
      <c r="P190" s="26" t="s">
        <v>33</v>
      </c>
      <c r="Q190" s="27"/>
      <c r="R190" s="71">
        <v>11</v>
      </c>
      <c r="S190" s="72" t="s">
        <v>643</v>
      </c>
      <c r="T190" s="73">
        <v>3</v>
      </c>
      <c r="U190" s="101"/>
      <c r="V190" s="102"/>
      <c r="W190" s="103"/>
      <c r="X190" s="25"/>
      <c r="Y190" s="26" t="s">
        <v>33</v>
      </c>
      <c r="Z190" s="27"/>
      <c r="AA190" s="25"/>
      <c r="AB190" s="26" t="s">
        <v>33</v>
      </c>
      <c r="AC190" s="27"/>
      <c r="AD190" s="105"/>
      <c r="AE190" s="94"/>
      <c r="AF190" s="94"/>
      <c r="AG190" s="94"/>
      <c r="AH190" s="94"/>
      <c r="AI190" s="94"/>
      <c r="AJ190" s="94"/>
      <c r="AK190" s="94"/>
    </row>
    <row r="191" spans="1:37" ht="15.95" customHeight="1" x14ac:dyDescent="0.15">
      <c r="A191" s="95">
        <v>62</v>
      </c>
      <c r="B191" s="96" t="str">
        <f>IF(データ２!B124="","",VLOOKUP(A191,データ２!$A$2:$B$180,2))</f>
        <v>西千タイガース</v>
      </c>
      <c r="C191" s="74"/>
      <c r="D191" s="75"/>
      <c r="E191" s="76"/>
      <c r="F191" s="74"/>
      <c r="G191" s="75"/>
      <c r="H191" s="76"/>
      <c r="I191" s="22" t="s">
        <v>296</v>
      </c>
      <c r="J191" s="23" t="s">
        <v>33</v>
      </c>
      <c r="K191" s="24">
        <v>10</v>
      </c>
      <c r="L191" s="22" t="s">
        <v>296</v>
      </c>
      <c r="M191" s="23" t="s">
        <v>33</v>
      </c>
      <c r="N191" s="24">
        <v>17</v>
      </c>
      <c r="O191" s="22" t="s">
        <v>296</v>
      </c>
      <c r="P191" s="23" t="s">
        <v>33</v>
      </c>
      <c r="Q191" s="24">
        <v>23</v>
      </c>
      <c r="R191" s="22" t="s">
        <v>296</v>
      </c>
      <c r="S191" s="23" t="s">
        <v>33</v>
      </c>
      <c r="T191" s="24">
        <v>28</v>
      </c>
      <c r="U191" s="22" t="s">
        <v>296</v>
      </c>
      <c r="V191" s="23" t="s">
        <v>33</v>
      </c>
      <c r="W191" s="24">
        <v>32</v>
      </c>
      <c r="X191" s="98" t="s">
        <v>32</v>
      </c>
      <c r="Y191" s="99"/>
      <c r="Z191" s="100"/>
      <c r="AA191" s="22" t="s">
        <v>296</v>
      </c>
      <c r="AB191" s="23" t="s">
        <v>33</v>
      </c>
      <c r="AC191" s="24">
        <v>36</v>
      </c>
      <c r="AD191" s="104">
        <f>COUNTIF(C191:AC192,"○")</f>
        <v>0</v>
      </c>
      <c r="AE191" s="93">
        <f>COUNTIF(C191:AC192,"●")</f>
        <v>2</v>
      </c>
      <c r="AF191" s="93">
        <f>COUNTIF(C191:AC192,"△")</f>
        <v>0</v>
      </c>
      <c r="AG191" s="93">
        <f>+AD191*3+AF191*1</f>
        <v>0</v>
      </c>
      <c r="AH191" s="93">
        <f t="shared" ref="AH191" si="219">+E192+H192+K192+N192+Q192+T192+W192+Z192+AC192</f>
        <v>21</v>
      </c>
      <c r="AI191" s="93">
        <f t="shared" ref="AI191" si="220">+C192+F192+I192+L192+O192+R192+U192+X192+AA192</f>
        <v>7</v>
      </c>
      <c r="AJ191" s="93">
        <f t="shared" ref="AJ191" si="221">+RANK(AG191,$AG$177:$AG$194,0)*100+RANK(AH191,$AH$177:$AH$194,1)*10+RANK(AI191,$AI$177:$AI$194,0)</f>
        <v>768</v>
      </c>
      <c r="AK191" s="93">
        <f t="shared" ref="AK191" si="222">+RANK(AJ191,$AJ$177:$AJ$194,1)</f>
        <v>7</v>
      </c>
    </row>
    <row r="192" spans="1:37" ht="15.95" customHeight="1" x14ac:dyDescent="0.15">
      <c r="A192" s="95"/>
      <c r="B192" s="97"/>
      <c r="C192" s="77">
        <v>5</v>
      </c>
      <c r="D192" s="78" t="s">
        <v>641</v>
      </c>
      <c r="E192" s="79">
        <v>7</v>
      </c>
      <c r="F192" s="77">
        <v>2</v>
      </c>
      <c r="G192" s="78" t="s">
        <v>625</v>
      </c>
      <c r="H192" s="79">
        <v>14</v>
      </c>
      <c r="I192" s="25"/>
      <c r="J192" s="26" t="s">
        <v>33</v>
      </c>
      <c r="K192" s="27"/>
      <c r="L192" s="25"/>
      <c r="M192" s="26" t="s">
        <v>33</v>
      </c>
      <c r="N192" s="27"/>
      <c r="O192" s="25"/>
      <c r="P192" s="26" t="s">
        <v>33</v>
      </c>
      <c r="Q192" s="27"/>
      <c r="R192" s="25"/>
      <c r="S192" s="26" t="s">
        <v>33</v>
      </c>
      <c r="T192" s="27"/>
      <c r="U192" s="25"/>
      <c r="V192" s="26" t="s">
        <v>33</v>
      </c>
      <c r="W192" s="27"/>
      <c r="X192" s="101"/>
      <c r="Y192" s="102"/>
      <c r="Z192" s="103"/>
      <c r="AA192" s="25"/>
      <c r="AB192" s="26" t="s">
        <v>33</v>
      </c>
      <c r="AC192" s="27"/>
      <c r="AD192" s="105"/>
      <c r="AE192" s="94"/>
      <c r="AF192" s="94"/>
      <c r="AG192" s="94"/>
      <c r="AH192" s="94"/>
      <c r="AI192" s="94"/>
      <c r="AJ192" s="94"/>
      <c r="AK192" s="94"/>
    </row>
    <row r="193" spans="1:37" ht="15.95" customHeight="1" x14ac:dyDescent="0.15">
      <c r="A193" s="95">
        <v>63</v>
      </c>
      <c r="B193" s="96" t="str">
        <f>IF(データ２!B126="","",VLOOKUP(A193,データ２!$A$2:$B$180,2))</f>
        <v>トゥールスジュニア</v>
      </c>
      <c r="C193" s="22" t="s">
        <v>296</v>
      </c>
      <c r="D193" s="23" t="s">
        <v>33</v>
      </c>
      <c r="E193" s="24">
        <v>1</v>
      </c>
      <c r="F193" s="22" t="s">
        <v>296</v>
      </c>
      <c r="G193" s="23" t="s">
        <v>33</v>
      </c>
      <c r="H193" s="24">
        <v>9</v>
      </c>
      <c r="I193" s="68"/>
      <c r="J193" s="69"/>
      <c r="K193" s="70"/>
      <c r="L193" s="68"/>
      <c r="M193" s="69"/>
      <c r="N193" s="70"/>
      <c r="O193" s="68"/>
      <c r="P193" s="69"/>
      <c r="Q193" s="70"/>
      <c r="R193" s="22" t="s">
        <v>296</v>
      </c>
      <c r="S193" s="23" t="s">
        <v>33</v>
      </c>
      <c r="T193" s="24">
        <v>31</v>
      </c>
      <c r="U193" s="22" t="s">
        <v>296</v>
      </c>
      <c r="V193" s="23" t="s">
        <v>33</v>
      </c>
      <c r="W193" s="24">
        <v>34</v>
      </c>
      <c r="X193" s="22" t="s">
        <v>296</v>
      </c>
      <c r="Y193" s="23" t="s">
        <v>33</v>
      </c>
      <c r="Z193" s="24">
        <v>36</v>
      </c>
      <c r="AA193" s="98" t="s">
        <v>32</v>
      </c>
      <c r="AB193" s="99"/>
      <c r="AC193" s="100"/>
      <c r="AD193" s="104">
        <f>COUNTIF(C193:AC194,"○")</f>
        <v>3</v>
      </c>
      <c r="AE193" s="93">
        <f>COUNTIF(C193:AC194,"●")</f>
        <v>0</v>
      </c>
      <c r="AF193" s="93">
        <f>COUNTIF(C193:AC194,"△")</f>
        <v>0</v>
      </c>
      <c r="AG193" s="93">
        <f>+AD193*3+AF193*1</f>
        <v>9</v>
      </c>
      <c r="AH193" s="93">
        <f t="shared" ref="AH193" si="223">+E194+H194+K194+N194+Q194+T194+W194+Z194+AC194</f>
        <v>0</v>
      </c>
      <c r="AI193" s="93">
        <f t="shared" ref="AI193" si="224">+C194+F194+I194+L194+O194+R194+U194+X194+AA194</f>
        <v>43</v>
      </c>
      <c r="AJ193" s="93">
        <f t="shared" ref="AJ193" si="225">+RANK(AG193,$AG$177:$AG$194,0)*100+RANK(AH193,$AH$177:$AH$194,1)*10+RANK(AI193,$AI$177:$AI$194,0)</f>
        <v>212</v>
      </c>
      <c r="AK193" s="93">
        <f t="shared" ref="AK193" si="226">+RANK(AJ193,$AJ$177:$AJ$194,1)</f>
        <v>2</v>
      </c>
    </row>
    <row r="194" spans="1:37" ht="15.95" customHeight="1" x14ac:dyDescent="0.15">
      <c r="A194" s="95"/>
      <c r="B194" s="97"/>
      <c r="C194" s="25"/>
      <c r="D194" s="26" t="s">
        <v>33</v>
      </c>
      <c r="E194" s="27"/>
      <c r="F194" s="25"/>
      <c r="G194" s="26" t="s">
        <v>33</v>
      </c>
      <c r="H194" s="27"/>
      <c r="I194" s="71">
        <v>20</v>
      </c>
      <c r="J194" s="72" t="s">
        <v>629</v>
      </c>
      <c r="K194" s="73">
        <v>0</v>
      </c>
      <c r="L194" s="71">
        <v>17</v>
      </c>
      <c r="M194" s="72" t="s">
        <v>661</v>
      </c>
      <c r="N194" s="73">
        <v>0</v>
      </c>
      <c r="O194" s="71">
        <v>6</v>
      </c>
      <c r="P194" s="72" t="s">
        <v>659</v>
      </c>
      <c r="Q194" s="73">
        <v>0</v>
      </c>
      <c r="R194" s="25"/>
      <c r="S194" s="26" t="s">
        <v>33</v>
      </c>
      <c r="T194" s="27"/>
      <c r="U194" s="25"/>
      <c r="V194" s="26" t="s">
        <v>33</v>
      </c>
      <c r="W194" s="27"/>
      <c r="X194" s="25"/>
      <c r="Y194" s="26" t="s">
        <v>33</v>
      </c>
      <c r="Z194" s="27"/>
      <c r="AA194" s="101"/>
      <c r="AB194" s="102"/>
      <c r="AC194" s="103"/>
      <c r="AD194" s="105"/>
      <c r="AE194" s="94"/>
      <c r="AF194" s="94"/>
      <c r="AG194" s="94"/>
      <c r="AH194" s="94"/>
      <c r="AI194" s="94"/>
      <c r="AJ194" s="94"/>
      <c r="AK194" s="94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12</v>
      </c>
      <c r="AE195" s="16">
        <f>SUM(AE177:AE194)</f>
        <v>12</v>
      </c>
      <c r="AF195" s="16">
        <f>SUM(AF177:AF194)</f>
        <v>0</v>
      </c>
      <c r="AH195" s="16">
        <f>SUM(AH177:AH194)</f>
        <v>204</v>
      </c>
      <c r="AI195" s="16">
        <f>SUM(AI177:AI194)</f>
        <v>204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2016/2/1</v>
      </c>
      <c r="C206" s="7" t="str">
        <f>+データ１!$B$4</f>
        <v xml:space="preserve">２０１６年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第１０回大会  　　　        　Ｈブロック     　　              ２０１６</v>
      </c>
      <c r="C207" s="106" t="str">
        <f>+IF(B208="","",+B208)</f>
        <v>淀四ライオンズ</v>
      </c>
      <c r="D207" s="107"/>
      <c r="E207" s="108"/>
      <c r="F207" s="106" t="str">
        <f>+IF(B210="","",+B210)</f>
        <v>月島ライオンズ</v>
      </c>
      <c r="G207" s="107"/>
      <c r="H207" s="108"/>
      <c r="I207" s="106" t="str">
        <f>+IF(B212="","",+B212)</f>
        <v>南篠崎ランチャーズ</v>
      </c>
      <c r="J207" s="107"/>
      <c r="K207" s="108"/>
      <c r="L207" s="106" t="str">
        <f>+IF(B214="","",+B214)</f>
        <v>高輪クラブ</v>
      </c>
      <c r="M207" s="107"/>
      <c r="N207" s="108"/>
      <c r="O207" s="106" t="str">
        <f>+IF(B216="","",+B216)</f>
        <v>竹仲</v>
      </c>
      <c r="P207" s="107"/>
      <c r="Q207" s="108"/>
      <c r="R207" s="106" t="str">
        <f>+IF(B218="","",+B218)</f>
        <v>品川ツインバード</v>
      </c>
      <c r="S207" s="107"/>
      <c r="T207" s="108"/>
      <c r="U207" s="106" t="str">
        <f>+IF(B220="","",+B220)</f>
        <v>砧南球友</v>
      </c>
      <c r="V207" s="107"/>
      <c r="W207" s="108"/>
      <c r="X207" s="106" t="str">
        <f>+IF(B222="","",+B222)</f>
        <v>ニュー愛宕</v>
      </c>
      <c r="Y207" s="107"/>
      <c r="Z207" s="108"/>
      <c r="AA207" s="106" t="str">
        <f>+IF(B224="","",+B224)</f>
        <v>高島エイト</v>
      </c>
      <c r="AB207" s="107"/>
      <c r="AC207" s="108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622</v>
      </c>
      <c r="AK207" s="12" t="s">
        <v>22</v>
      </c>
    </row>
    <row r="208" spans="1:37" ht="15.95" customHeight="1" x14ac:dyDescent="0.15">
      <c r="A208" s="95">
        <v>64</v>
      </c>
      <c r="B208" s="96" t="str">
        <f>IF(データ２!B128="","",VLOOKUP(A208,データ２!$A$2:$B$180,2))</f>
        <v>淀四ライオンズ</v>
      </c>
      <c r="C208" s="98" t="s">
        <v>32</v>
      </c>
      <c r="D208" s="99"/>
      <c r="E208" s="100"/>
      <c r="F208" s="68"/>
      <c r="G208" s="69"/>
      <c r="H208" s="70"/>
      <c r="I208" s="22" t="s">
        <v>297</v>
      </c>
      <c r="J208" s="23" t="s">
        <v>33</v>
      </c>
      <c r="K208" s="24">
        <v>33</v>
      </c>
      <c r="L208" s="22" t="s">
        <v>297</v>
      </c>
      <c r="M208" s="23" t="s">
        <v>33</v>
      </c>
      <c r="N208" s="24">
        <v>29</v>
      </c>
      <c r="O208" s="74"/>
      <c r="P208" s="75"/>
      <c r="Q208" s="76"/>
      <c r="R208" s="22" t="s">
        <v>297</v>
      </c>
      <c r="S208" s="23" t="s">
        <v>33</v>
      </c>
      <c r="T208" s="24">
        <v>19</v>
      </c>
      <c r="U208" s="68"/>
      <c r="V208" s="69"/>
      <c r="W208" s="70"/>
      <c r="X208" s="22" t="s">
        <v>297</v>
      </c>
      <c r="Y208" s="23" t="s">
        <v>33</v>
      </c>
      <c r="Z208" s="24">
        <v>5</v>
      </c>
      <c r="AA208" s="22" t="s">
        <v>297</v>
      </c>
      <c r="AB208" s="23" t="s">
        <v>33</v>
      </c>
      <c r="AC208" s="24">
        <v>1</v>
      </c>
      <c r="AD208" s="104">
        <f>COUNTIF(C208:AC209,"○")</f>
        <v>2</v>
      </c>
      <c r="AE208" s="93">
        <f>COUNTIF(C208:AC209,"●")</f>
        <v>1</v>
      </c>
      <c r="AF208" s="93">
        <f>COUNTIF(C208:AC209,"△")</f>
        <v>0</v>
      </c>
      <c r="AG208" s="93">
        <f>+AD208*3+AF208*1</f>
        <v>6</v>
      </c>
      <c r="AH208" s="93">
        <f>+E209+H209+K209+N209+Q209+T209+W209+Z209+AC209</f>
        <v>13</v>
      </c>
      <c r="AI208" s="93">
        <f>+C209+F209+I209+L209+O209+R209+U209+X209+AA209</f>
        <v>19</v>
      </c>
      <c r="AJ208" s="93">
        <f>+RANK(AG208,$AG$208:$AG$225,0)*100+RANK(AH208,$AH$208:$AH$225,1)*10+RANK(AI208,$AI$208:$AI$225,0)</f>
        <v>242</v>
      </c>
      <c r="AK208" s="93">
        <f>+RANK(AJ208,$AJ$208:$AJ$225,1)</f>
        <v>3</v>
      </c>
    </row>
    <row r="209" spans="1:37" ht="15.95" customHeight="1" x14ac:dyDescent="0.15">
      <c r="A209" s="95"/>
      <c r="B209" s="97"/>
      <c r="C209" s="101"/>
      <c r="D209" s="102"/>
      <c r="E209" s="103"/>
      <c r="F209" s="71">
        <v>5</v>
      </c>
      <c r="G209" s="72" t="s">
        <v>626</v>
      </c>
      <c r="H209" s="73">
        <v>3</v>
      </c>
      <c r="I209" s="25"/>
      <c r="J209" s="26" t="s">
        <v>33</v>
      </c>
      <c r="K209" s="27"/>
      <c r="L209" s="25"/>
      <c r="M209" s="26" t="s">
        <v>33</v>
      </c>
      <c r="N209" s="27"/>
      <c r="O209" s="77">
        <v>4</v>
      </c>
      <c r="P209" s="78" t="s">
        <v>649</v>
      </c>
      <c r="Q209" s="79">
        <v>6</v>
      </c>
      <c r="R209" s="25"/>
      <c r="S209" s="26" t="s">
        <v>33</v>
      </c>
      <c r="T209" s="27"/>
      <c r="U209" s="71">
        <v>10</v>
      </c>
      <c r="V209" s="72" t="s">
        <v>642</v>
      </c>
      <c r="W209" s="73">
        <v>4</v>
      </c>
      <c r="X209" s="25"/>
      <c r="Y209" s="26" t="s">
        <v>33</v>
      </c>
      <c r="Z209" s="27"/>
      <c r="AA209" s="25"/>
      <c r="AB209" s="26" t="s">
        <v>33</v>
      </c>
      <c r="AC209" s="27"/>
      <c r="AD209" s="105"/>
      <c r="AE209" s="94"/>
      <c r="AF209" s="94"/>
      <c r="AG209" s="94"/>
      <c r="AH209" s="94"/>
      <c r="AI209" s="94"/>
      <c r="AJ209" s="94"/>
      <c r="AK209" s="94"/>
    </row>
    <row r="210" spans="1:37" ht="15.95" customHeight="1" x14ac:dyDescent="0.15">
      <c r="A210" s="95">
        <v>65</v>
      </c>
      <c r="B210" s="96" t="str">
        <f>IF(データ２!B130="","",VLOOKUP(A210,データ２!$A$2:$B$180,2))</f>
        <v>月島ライオンズ</v>
      </c>
      <c r="C210" s="74"/>
      <c r="D210" s="75"/>
      <c r="E210" s="76"/>
      <c r="F210" s="98" t="s">
        <v>32</v>
      </c>
      <c r="G210" s="99"/>
      <c r="H210" s="100"/>
      <c r="I210" s="22" t="s">
        <v>297</v>
      </c>
      <c r="J210" s="23" t="s">
        <v>33</v>
      </c>
      <c r="K210" s="24">
        <v>30</v>
      </c>
      <c r="L210" s="22" t="s">
        <v>297</v>
      </c>
      <c r="M210" s="23" t="s">
        <v>33</v>
      </c>
      <c r="N210" s="24">
        <v>26</v>
      </c>
      <c r="O210" s="68"/>
      <c r="P210" s="69"/>
      <c r="Q210" s="70"/>
      <c r="R210" s="74"/>
      <c r="S210" s="75"/>
      <c r="T210" s="76"/>
      <c r="U210" s="22" t="s">
        <v>297</v>
      </c>
      <c r="V210" s="23" t="s">
        <v>33</v>
      </c>
      <c r="W210" s="24">
        <v>6</v>
      </c>
      <c r="X210" s="22" t="s">
        <v>297</v>
      </c>
      <c r="Y210" s="23" t="s">
        <v>33</v>
      </c>
      <c r="Z210" s="24">
        <v>2</v>
      </c>
      <c r="AA210" s="22" t="s">
        <v>297</v>
      </c>
      <c r="AB210" s="23" t="s">
        <v>33</v>
      </c>
      <c r="AC210" s="24">
        <v>9</v>
      </c>
      <c r="AD210" s="104">
        <f>COUNTIF(C210:AC211,"○")</f>
        <v>1</v>
      </c>
      <c r="AE210" s="93">
        <f>COUNTIF(C210:AC211,"●")</f>
        <v>2</v>
      </c>
      <c r="AF210" s="93">
        <f>COUNTIF(C210:AC211,"△")</f>
        <v>0</v>
      </c>
      <c r="AG210" s="93">
        <f>+AD210*3+AF210*1</f>
        <v>3</v>
      </c>
      <c r="AH210" s="93">
        <f t="shared" ref="AH210" si="227">+E211+H211+K211+N211+Q211+T211+W211+Z211+AC211</f>
        <v>11</v>
      </c>
      <c r="AI210" s="93">
        <f t="shared" ref="AI210" si="228">+C211+F211+I211+L211+O211+R211+U211+X211+AA211</f>
        <v>15</v>
      </c>
      <c r="AJ210" s="93">
        <f t="shared" ref="AJ210" si="229">+RANK(AG210,$AG$208:$AG$225,0)*100+RANK(AH210,$AH$208:$AH$225,1)*10+RANK(AI210,$AI$208:$AI$225,0)</f>
        <v>424</v>
      </c>
      <c r="AK210" s="93">
        <f t="shared" ref="AK210" si="230">+RANK(AJ210,$AJ$208:$AJ$225,1)</f>
        <v>4</v>
      </c>
    </row>
    <row r="211" spans="1:37" ht="15.95" customHeight="1" x14ac:dyDescent="0.15">
      <c r="A211" s="95"/>
      <c r="B211" s="97"/>
      <c r="C211" s="77">
        <v>3</v>
      </c>
      <c r="D211" s="78" t="s">
        <v>625</v>
      </c>
      <c r="E211" s="79">
        <v>5</v>
      </c>
      <c r="F211" s="101"/>
      <c r="G211" s="102"/>
      <c r="H211" s="103"/>
      <c r="I211" s="25"/>
      <c r="J211" s="26" t="s">
        <v>33</v>
      </c>
      <c r="K211" s="27"/>
      <c r="L211" s="25"/>
      <c r="M211" s="26" t="s">
        <v>33</v>
      </c>
      <c r="N211" s="27"/>
      <c r="O211" s="71">
        <v>8</v>
      </c>
      <c r="P211" s="72" t="s">
        <v>627</v>
      </c>
      <c r="Q211" s="73">
        <v>1</v>
      </c>
      <c r="R211" s="77">
        <v>4</v>
      </c>
      <c r="S211" s="78" t="s">
        <v>625</v>
      </c>
      <c r="T211" s="79">
        <v>5</v>
      </c>
      <c r="U211" s="25"/>
      <c r="V211" s="26" t="s">
        <v>33</v>
      </c>
      <c r="W211" s="27"/>
      <c r="X211" s="25"/>
      <c r="Y211" s="26" t="s">
        <v>33</v>
      </c>
      <c r="Z211" s="27"/>
      <c r="AA211" s="25"/>
      <c r="AB211" s="26" t="s">
        <v>33</v>
      </c>
      <c r="AC211" s="27"/>
      <c r="AD211" s="105"/>
      <c r="AE211" s="94"/>
      <c r="AF211" s="94"/>
      <c r="AG211" s="94"/>
      <c r="AH211" s="94"/>
      <c r="AI211" s="94"/>
      <c r="AJ211" s="94"/>
      <c r="AK211" s="94"/>
    </row>
    <row r="212" spans="1:37" ht="15.95" customHeight="1" x14ac:dyDescent="0.15">
      <c r="A212" s="95">
        <v>66</v>
      </c>
      <c r="B212" s="96" t="str">
        <f>IF(データ２!B132="","",VLOOKUP(A212,データ２!$A$2:$B$180,2))</f>
        <v>南篠崎ランチャーズ</v>
      </c>
      <c r="C212" s="22" t="s">
        <v>297</v>
      </c>
      <c r="D212" s="23" t="s">
        <v>33</v>
      </c>
      <c r="E212" s="24">
        <v>33</v>
      </c>
      <c r="F212" s="22" t="s">
        <v>297</v>
      </c>
      <c r="G212" s="23" t="s">
        <v>33</v>
      </c>
      <c r="H212" s="24">
        <v>30</v>
      </c>
      <c r="I212" s="98" t="s">
        <v>32</v>
      </c>
      <c r="J212" s="99"/>
      <c r="K212" s="100"/>
      <c r="L212" s="22" t="s">
        <v>297</v>
      </c>
      <c r="M212" s="23" t="s">
        <v>33</v>
      </c>
      <c r="N212" s="24">
        <v>21</v>
      </c>
      <c r="O212" s="22" t="s">
        <v>297</v>
      </c>
      <c r="P212" s="23" t="s">
        <v>33</v>
      </c>
      <c r="Q212" s="24">
        <v>15</v>
      </c>
      <c r="R212" s="22" t="s">
        <v>297</v>
      </c>
      <c r="S212" s="23" t="s">
        <v>33</v>
      </c>
      <c r="T212" s="24">
        <v>7</v>
      </c>
      <c r="U212" s="22" t="s">
        <v>297</v>
      </c>
      <c r="V212" s="23" t="s">
        <v>33</v>
      </c>
      <c r="W212" s="24">
        <v>3</v>
      </c>
      <c r="X212" s="68"/>
      <c r="Y212" s="69"/>
      <c r="Z212" s="70"/>
      <c r="AA212" s="74"/>
      <c r="AB212" s="75"/>
      <c r="AC212" s="76"/>
      <c r="AD212" s="104">
        <f>COUNTIF(C212:AC213,"○")</f>
        <v>1</v>
      </c>
      <c r="AE212" s="93">
        <f>COUNTIF(C212:AC213,"●")</f>
        <v>1</v>
      </c>
      <c r="AF212" s="93">
        <f>COUNTIF(C212:AC213,"△")</f>
        <v>0</v>
      </c>
      <c r="AG212" s="93">
        <f>+AD212*3+AF212*1</f>
        <v>3</v>
      </c>
      <c r="AH212" s="93">
        <f t="shared" ref="AH212" si="231">+E213+H213+K213+N213+Q213+T213+W213+Z213+AC213</f>
        <v>12</v>
      </c>
      <c r="AI212" s="93">
        <f t="shared" ref="AI212" si="232">+C213+F213+I213+L213+O213+R213+U213+X213+AA213</f>
        <v>13</v>
      </c>
      <c r="AJ212" s="93">
        <f t="shared" ref="AJ212" si="233">+RANK(AG212,$AG$208:$AG$225,0)*100+RANK(AH212,$AH$208:$AH$225,1)*10+RANK(AI212,$AI$208:$AI$225,0)</f>
        <v>435</v>
      </c>
      <c r="AK212" s="93">
        <f t="shared" ref="AK212" si="234">+RANK(AJ212,$AJ$208:$AJ$225,1)</f>
        <v>5</v>
      </c>
    </row>
    <row r="213" spans="1:37" ht="15.95" customHeight="1" x14ac:dyDescent="0.15">
      <c r="A213" s="95"/>
      <c r="B213" s="97"/>
      <c r="C213" s="25"/>
      <c r="D213" s="26" t="s">
        <v>33</v>
      </c>
      <c r="E213" s="27"/>
      <c r="F213" s="25"/>
      <c r="G213" s="26" t="s">
        <v>33</v>
      </c>
      <c r="H213" s="27"/>
      <c r="I213" s="101"/>
      <c r="J213" s="102"/>
      <c r="K213" s="103"/>
      <c r="L213" s="25"/>
      <c r="M213" s="26" t="s">
        <v>33</v>
      </c>
      <c r="N213" s="27"/>
      <c r="O213" s="25"/>
      <c r="P213" s="26" t="s">
        <v>33</v>
      </c>
      <c r="Q213" s="27"/>
      <c r="R213" s="25"/>
      <c r="S213" s="26" t="s">
        <v>33</v>
      </c>
      <c r="T213" s="27"/>
      <c r="U213" s="25"/>
      <c r="V213" s="26" t="s">
        <v>33</v>
      </c>
      <c r="W213" s="27"/>
      <c r="X213" s="71">
        <v>9</v>
      </c>
      <c r="Y213" s="72" t="s">
        <v>643</v>
      </c>
      <c r="Z213" s="73">
        <v>4</v>
      </c>
      <c r="AA213" s="77">
        <v>4</v>
      </c>
      <c r="AB213" s="78" t="s">
        <v>641</v>
      </c>
      <c r="AC213" s="79">
        <v>8</v>
      </c>
      <c r="AD213" s="105"/>
      <c r="AE213" s="94"/>
      <c r="AF213" s="94"/>
      <c r="AG213" s="94"/>
      <c r="AH213" s="94"/>
      <c r="AI213" s="94"/>
      <c r="AJ213" s="94"/>
      <c r="AK213" s="94"/>
    </row>
    <row r="214" spans="1:37" ht="15.95" customHeight="1" x14ac:dyDescent="0.15">
      <c r="A214" s="95">
        <v>67</v>
      </c>
      <c r="B214" s="96" t="str">
        <f>IF(データ２!B134="","",VLOOKUP(A214,データ２!$A$2:$B$180,2))</f>
        <v>高輪クラブ</v>
      </c>
      <c r="C214" s="22" t="s">
        <v>297</v>
      </c>
      <c r="D214" s="23" t="s">
        <v>33</v>
      </c>
      <c r="E214" s="24">
        <v>29</v>
      </c>
      <c r="F214" s="22" t="s">
        <v>297</v>
      </c>
      <c r="G214" s="23" t="s">
        <v>33</v>
      </c>
      <c r="H214" s="24">
        <v>26</v>
      </c>
      <c r="I214" s="22" t="s">
        <v>297</v>
      </c>
      <c r="J214" s="23" t="s">
        <v>33</v>
      </c>
      <c r="K214" s="24">
        <v>21</v>
      </c>
      <c r="L214" s="98" t="s">
        <v>32</v>
      </c>
      <c r="M214" s="99"/>
      <c r="N214" s="100"/>
      <c r="O214" s="68"/>
      <c r="P214" s="69"/>
      <c r="Q214" s="70"/>
      <c r="R214" s="22" t="s">
        <v>297</v>
      </c>
      <c r="S214" s="23" t="s">
        <v>33</v>
      </c>
      <c r="T214" s="24">
        <v>4</v>
      </c>
      <c r="U214" s="22" t="s">
        <v>297</v>
      </c>
      <c r="V214" s="23" t="s">
        <v>33</v>
      </c>
      <c r="W214" s="24">
        <v>11</v>
      </c>
      <c r="X214" s="74"/>
      <c r="Y214" s="75"/>
      <c r="Z214" s="76"/>
      <c r="AA214" s="22" t="s">
        <v>297</v>
      </c>
      <c r="AB214" s="23" t="s">
        <v>33</v>
      </c>
      <c r="AC214" s="24">
        <v>22</v>
      </c>
      <c r="AD214" s="104">
        <f>COUNTIF(C214:AC215,"○")</f>
        <v>1</v>
      </c>
      <c r="AE214" s="93">
        <f>COUNTIF(C214:AC215,"●")</f>
        <v>1</v>
      </c>
      <c r="AF214" s="93">
        <f>COUNTIF(C214:AC215,"△")</f>
        <v>0</v>
      </c>
      <c r="AG214" s="93">
        <f>+AD214*3+AF214*1</f>
        <v>3</v>
      </c>
      <c r="AH214" s="93">
        <f t="shared" ref="AH214" si="235">+E215+H215+K215+N215+Q215+T215+W215+Z215+AC215</f>
        <v>16</v>
      </c>
      <c r="AI214" s="93">
        <f t="shared" ref="AI214" si="236">+C215+F215+I215+L215+O215+R215+U215+X215+AA215</f>
        <v>13</v>
      </c>
      <c r="AJ214" s="93">
        <f t="shared" ref="AJ214" si="237">+RANK(AG214,$AG$208:$AG$225,0)*100+RANK(AH214,$AH$208:$AH$225,1)*10+RANK(AI214,$AI$208:$AI$225,0)</f>
        <v>465</v>
      </c>
      <c r="AK214" s="93">
        <f t="shared" ref="AK214" si="238">+RANK(AJ214,$AJ$208:$AJ$225,1)</f>
        <v>7</v>
      </c>
    </row>
    <row r="215" spans="1:37" ht="15.95" customHeight="1" x14ac:dyDescent="0.15">
      <c r="A215" s="95"/>
      <c r="B215" s="97"/>
      <c r="C215" s="25"/>
      <c r="D215" s="26" t="s">
        <v>33</v>
      </c>
      <c r="E215" s="27"/>
      <c r="F215" s="25"/>
      <c r="G215" s="26" t="s">
        <v>33</v>
      </c>
      <c r="H215" s="27"/>
      <c r="I215" s="25"/>
      <c r="J215" s="26" t="s">
        <v>33</v>
      </c>
      <c r="K215" s="27"/>
      <c r="L215" s="101"/>
      <c r="M215" s="102"/>
      <c r="N215" s="103"/>
      <c r="O215" s="71">
        <v>9</v>
      </c>
      <c r="P215" s="72" t="s">
        <v>676</v>
      </c>
      <c r="Q215" s="73">
        <v>3</v>
      </c>
      <c r="R215" s="25"/>
      <c r="S215" s="26" t="s">
        <v>33</v>
      </c>
      <c r="T215" s="27"/>
      <c r="U215" s="25"/>
      <c r="V215" s="26" t="s">
        <v>33</v>
      </c>
      <c r="W215" s="27"/>
      <c r="X215" s="77">
        <v>4</v>
      </c>
      <c r="Y215" s="78" t="s">
        <v>635</v>
      </c>
      <c r="Z215" s="79">
        <v>13</v>
      </c>
      <c r="AA215" s="25"/>
      <c r="AB215" s="26" t="s">
        <v>33</v>
      </c>
      <c r="AC215" s="27"/>
      <c r="AD215" s="105"/>
      <c r="AE215" s="94"/>
      <c r="AF215" s="94"/>
      <c r="AG215" s="94"/>
      <c r="AH215" s="94"/>
      <c r="AI215" s="94"/>
      <c r="AJ215" s="94"/>
      <c r="AK215" s="94"/>
    </row>
    <row r="216" spans="1:37" ht="15.95" customHeight="1" x14ac:dyDescent="0.15">
      <c r="A216" s="95">
        <v>68</v>
      </c>
      <c r="B216" s="96" t="str">
        <f>IF(データ２!B136="","",VLOOKUP(A216,データ２!$A$2:$B$180,2))</f>
        <v>竹仲</v>
      </c>
      <c r="C216" s="68"/>
      <c r="D216" s="69"/>
      <c r="E216" s="70"/>
      <c r="F216" s="74"/>
      <c r="G216" s="75"/>
      <c r="H216" s="76"/>
      <c r="I216" s="22" t="s">
        <v>297</v>
      </c>
      <c r="J216" s="23" t="s">
        <v>33</v>
      </c>
      <c r="K216" s="24">
        <v>15</v>
      </c>
      <c r="L216" s="74"/>
      <c r="M216" s="75"/>
      <c r="N216" s="76"/>
      <c r="O216" s="98" t="s">
        <v>32</v>
      </c>
      <c r="P216" s="99"/>
      <c r="Q216" s="100"/>
      <c r="R216" s="22" t="s">
        <v>297</v>
      </c>
      <c r="S216" s="23" t="s">
        <v>33</v>
      </c>
      <c r="T216" s="24">
        <v>12</v>
      </c>
      <c r="U216" s="22" t="s">
        <v>297</v>
      </c>
      <c r="V216" s="23" t="s">
        <v>33</v>
      </c>
      <c r="W216" s="24">
        <v>18</v>
      </c>
      <c r="X216" s="22" t="s">
        <v>297</v>
      </c>
      <c r="Y216" s="23" t="s">
        <v>33</v>
      </c>
      <c r="Z216" s="24">
        <v>23</v>
      </c>
      <c r="AA216" s="74"/>
      <c r="AB216" s="75"/>
      <c r="AC216" s="76"/>
      <c r="AD216" s="104">
        <f>COUNTIF(C216:AC217,"○")</f>
        <v>1</v>
      </c>
      <c r="AE216" s="93">
        <f>COUNTIF(C216:AC217,"●")</f>
        <v>3</v>
      </c>
      <c r="AF216" s="93">
        <f>COUNTIF(C216:AC217,"△")</f>
        <v>0</v>
      </c>
      <c r="AG216" s="93">
        <f>+AD216*3+AF216*1</f>
        <v>3</v>
      </c>
      <c r="AH216" s="93">
        <f t="shared" ref="AH216" si="239">+E217+H217+K217+N217+Q217+T217+W217+Z217+AC217</f>
        <v>33</v>
      </c>
      <c r="AI216" s="93">
        <f t="shared" ref="AI216" si="240">+C217+F217+I217+L217+O217+R217+U217+X217+AA217</f>
        <v>13</v>
      </c>
      <c r="AJ216" s="93">
        <f t="shared" ref="AJ216" si="241">+RANK(AG216,$AG$208:$AG$225,0)*100+RANK(AH216,$AH$208:$AH$225,1)*10+RANK(AI216,$AI$208:$AI$225,0)</f>
        <v>495</v>
      </c>
      <c r="AK216" s="93">
        <f t="shared" ref="AK216" si="242">+RANK(AJ216,$AJ$208:$AJ$225,1)</f>
        <v>8</v>
      </c>
    </row>
    <row r="217" spans="1:37" ht="15.95" customHeight="1" x14ac:dyDescent="0.15">
      <c r="A217" s="95"/>
      <c r="B217" s="97"/>
      <c r="C217" s="71">
        <v>6</v>
      </c>
      <c r="D217" s="72" t="s">
        <v>648</v>
      </c>
      <c r="E217" s="73">
        <v>4</v>
      </c>
      <c r="F217" s="77">
        <v>1</v>
      </c>
      <c r="G217" s="78" t="s">
        <v>628</v>
      </c>
      <c r="H217" s="79">
        <v>8</v>
      </c>
      <c r="I217" s="25"/>
      <c r="J217" s="26" t="s">
        <v>33</v>
      </c>
      <c r="K217" s="27"/>
      <c r="L217" s="77">
        <v>3</v>
      </c>
      <c r="M217" s="78" t="s">
        <v>677</v>
      </c>
      <c r="N217" s="79">
        <v>9</v>
      </c>
      <c r="O217" s="101"/>
      <c r="P217" s="102"/>
      <c r="Q217" s="103"/>
      <c r="R217" s="25"/>
      <c r="S217" s="26" t="s">
        <v>33</v>
      </c>
      <c r="T217" s="27"/>
      <c r="U217" s="25"/>
      <c r="V217" s="26" t="s">
        <v>33</v>
      </c>
      <c r="W217" s="27"/>
      <c r="X217" s="25"/>
      <c r="Y217" s="26" t="s">
        <v>33</v>
      </c>
      <c r="Z217" s="27"/>
      <c r="AA217" s="77">
        <v>3</v>
      </c>
      <c r="AB217" s="78" t="s">
        <v>660</v>
      </c>
      <c r="AC217" s="79">
        <v>12</v>
      </c>
      <c r="AD217" s="105"/>
      <c r="AE217" s="94"/>
      <c r="AF217" s="94"/>
      <c r="AG217" s="94"/>
      <c r="AH217" s="94"/>
      <c r="AI217" s="94"/>
      <c r="AJ217" s="94"/>
      <c r="AK217" s="94"/>
    </row>
    <row r="218" spans="1:37" ht="15.95" customHeight="1" x14ac:dyDescent="0.15">
      <c r="A218" s="95">
        <v>69</v>
      </c>
      <c r="B218" s="96" t="str">
        <f>IF(データ２!B138="","",VLOOKUP(A218,データ２!$A$2:$B$180,2))</f>
        <v>品川ツインバード</v>
      </c>
      <c r="C218" s="22" t="s">
        <v>297</v>
      </c>
      <c r="D218" s="23" t="s">
        <v>33</v>
      </c>
      <c r="E218" s="24">
        <v>19</v>
      </c>
      <c r="F218" s="68"/>
      <c r="G218" s="69"/>
      <c r="H218" s="70"/>
      <c r="I218" s="22" t="s">
        <v>297</v>
      </c>
      <c r="J218" s="23" t="s">
        <v>33</v>
      </c>
      <c r="K218" s="24">
        <v>7</v>
      </c>
      <c r="L218" s="22" t="s">
        <v>297</v>
      </c>
      <c r="M218" s="23" t="s">
        <v>33</v>
      </c>
      <c r="N218" s="24">
        <v>4</v>
      </c>
      <c r="O218" s="22" t="s">
        <v>297</v>
      </c>
      <c r="P218" s="23" t="s">
        <v>33</v>
      </c>
      <c r="Q218" s="24">
        <v>12</v>
      </c>
      <c r="R218" s="98" t="s">
        <v>32</v>
      </c>
      <c r="S218" s="99"/>
      <c r="T218" s="100"/>
      <c r="U218" s="22" t="s">
        <v>297</v>
      </c>
      <c r="V218" s="23" t="s">
        <v>33</v>
      </c>
      <c r="W218" s="24">
        <v>24</v>
      </c>
      <c r="X218" s="22" t="s">
        <v>297</v>
      </c>
      <c r="Y218" s="23" t="s">
        <v>33</v>
      </c>
      <c r="Z218" s="24">
        <v>28</v>
      </c>
      <c r="AA218" s="68"/>
      <c r="AB218" s="69"/>
      <c r="AC218" s="70"/>
      <c r="AD218" s="104">
        <f>COUNTIF(C218:AC219,"○")</f>
        <v>2</v>
      </c>
      <c r="AE218" s="93">
        <f>COUNTIF(C218:AC219,"●")</f>
        <v>0</v>
      </c>
      <c r="AF218" s="93">
        <f>COUNTIF(C218:AC219,"△")</f>
        <v>0</v>
      </c>
      <c r="AG218" s="93">
        <f>+AD218*3+AF218*1</f>
        <v>6</v>
      </c>
      <c r="AH218" s="93">
        <f t="shared" ref="AH218" si="243">+E219+H219+K219+N219+Q219+T219+W219+Z219+AC219</f>
        <v>7</v>
      </c>
      <c r="AI218" s="93">
        <f t="shared" ref="AI218" si="244">+C219+F219+I219+L219+O219+R219+U219+X219+AA219</f>
        <v>11</v>
      </c>
      <c r="AJ218" s="93">
        <f t="shared" ref="AJ218" si="245">+RANK(AG218,$AG$208:$AG$225,0)*100+RANK(AH218,$AH$208:$AH$225,1)*10+RANK(AI218,$AI$208:$AI$225,0)</f>
        <v>218</v>
      </c>
      <c r="AK218" s="93">
        <f t="shared" ref="AK218" si="246">+RANK(AJ218,$AJ$208:$AJ$225,1)</f>
        <v>2</v>
      </c>
    </row>
    <row r="219" spans="1:37" ht="15.95" customHeight="1" x14ac:dyDescent="0.15">
      <c r="A219" s="95"/>
      <c r="B219" s="97"/>
      <c r="C219" s="25"/>
      <c r="D219" s="26" t="s">
        <v>33</v>
      </c>
      <c r="E219" s="27"/>
      <c r="F219" s="71">
        <v>5</v>
      </c>
      <c r="G219" s="72" t="s">
        <v>626</v>
      </c>
      <c r="H219" s="73">
        <v>4</v>
      </c>
      <c r="I219" s="25"/>
      <c r="J219" s="26" t="s">
        <v>33</v>
      </c>
      <c r="K219" s="27"/>
      <c r="L219" s="25"/>
      <c r="M219" s="26" t="s">
        <v>33</v>
      </c>
      <c r="N219" s="27"/>
      <c r="O219" s="25"/>
      <c r="P219" s="26" t="s">
        <v>33</v>
      </c>
      <c r="Q219" s="27"/>
      <c r="R219" s="101"/>
      <c r="S219" s="102"/>
      <c r="T219" s="103"/>
      <c r="U219" s="25"/>
      <c r="V219" s="26" t="s">
        <v>33</v>
      </c>
      <c r="W219" s="27"/>
      <c r="X219" s="25"/>
      <c r="Y219" s="26" t="s">
        <v>33</v>
      </c>
      <c r="Z219" s="27"/>
      <c r="AA219" s="71">
        <v>6</v>
      </c>
      <c r="AB219" s="72" t="s">
        <v>629</v>
      </c>
      <c r="AC219" s="73">
        <v>3</v>
      </c>
      <c r="AD219" s="105"/>
      <c r="AE219" s="94"/>
      <c r="AF219" s="94"/>
      <c r="AG219" s="94"/>
      <c r="AH219" s="94"/>
      <c r="AI219" s="94"/>
      <c r="AJ219" s="94"/>
      <c r="AK219" s="94"/>
    </row>
    <row r="220" spans="1:37" ht="15.95" customHeight="1" x14ac:dyDescent="0.15">
      <c r="A220" s="95">
        <v>70</v>
      </c>
      <c r="B220" s="96" t="str">
        <f>IF(データ２!B140="","",VLOOKUP(A220,データ２!$A$2:$B$180,2))</f>
        <v>砧南球友</v>
      </c>
      <c r="C220" s="74"/>
      <c r="D220" s="75"/>
      <c r="E220" s="76"/>
      <c r="F220" s="22" t="s">
        <v>297</v>
      </c>
      <c r="G220" s="23" t="s">
        <v>33</v>
      </c>
      <c r="H220" s="24">
        <v>6</v>
      </c>
      <c r="I220" s="22" t="s">
        <v>297</v>
      </c>
      <c r="J220" s="23" t="s">
        <v>33</v>
      </c>
      <c r="K220" s="24">
        <v>3</v>
      </c>
      <c r="L220" s="22" t="s">
        <v>297</v>
      </c>
      <c r="M220" s="23" t="s">
        <v>33</v>
      </c>
      <c r="N220" s="24">
        <v>11</v>
      </c>
      <c r="O220" s="22" t="s">
        <v>297</v>
      </c>
      <c r="P220" s="23" t="s">
        <v>33</v>
      </c>
      <c r="Q220" s="24">
        <v>18</v>
      </c>
      <c r="R220" s="22" t="s">
        <v>297</v>
      </c>
      <c r="S220" s="23" t="s">
        <v>33</v>
      </c>
      <c r="T220" s="24">
        <v>24</v>
      </c>
      <c r="U220" s="98" t="s">
        <v>32</v>
      </c>
      <c r="V220" s="99"/>
      <c r="W220" s="100"/>
      <c r="X220" s="22" t="s">
        <v>297</v>
      </c>
      <c r="Y220" s="23" t="s">
        <v>33</v>
      </c>
      <c r="Z220" s="24">
        <v>32</v>
      </c>
      <c r="AA220" s="74"/>
      <c r="AB220" s="75"/>
      <c r="AC220" s="76"/>
      <c r="AD220" s="104">
        <f>COUNTIF(C220:AC221,"○")</f>
        <v>0</v>
      </c>
      <c r="AE220" s="93">
        <f>COUNTIF(C220:AC221,"●")</f>
        <v>2</v>
      </c>
      <c r="AF220" s="93">
        <f>COUNTIF(C220:AC221,"△")</f>
        <v>0</v>
      </c>
      <c r="AG220" s="93">
        <f>+AD220*3+AF220*1</f>
        <v>0</v>
      </c>
      <c r="AH220" s="93">
        <f t="shared" ref="AH220" si="247">+E221+H221+K221+N221+Q221+T221+W221+Z221+AC221</f>
        <v>22</v>
      </c>
      <c r="AI220" s="93">
        <f t="shared" ref="AI220" si="248">+C221+F221+I221+L221+O221+R221+U221+X221+AA221</f>
        <v>7</v>
      </c>
      <c r="AJ220" s="93">
        <f t="shared" ref="AJ220" si="249">+RANK(AG220,$AG$208:$AG$225,0)*100+RANK(AH220,$AH$208:$AH$225,1)*10+RANK(AI220,$AI$208:$AI$225,0)</f>
        <v>989</v>
      </c>
      <c r="AK220" s="93">
        <f t="shared" ref="AK220" si="250">+RANK(AJ220,$AJ$208:$AJ$225,1)</f>
        <v>9</v>
      </c>
    </row>
    <row r="221" spans="1:37" ht="15.95" customHeight="1" x14ac:dyDescent="0.15">
      <c r="A221" s="95"/>
      <c r="B221" s="97"/>
      <c r="C221" s="77">
        <v>4</v>
      </c>
      <c r="D221" s="78" t="s">
        <v>641</v>
      </c>
      <c r="E221" s="79">
        <v>10</v>
      </c>
      <c r="F221" s="25"/>
      <c r="G221" s="26" t="s">
        <v>33</v>
      </c>
      <c r="H221" s="27"/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101"/>
      <c r="V221" s="102"/>
      <c r="W221" s="103"/>
      <c r="X221" s="25"/>
      <c r="Y221" s="26" t="s">
        <v>33</v>
      </c>
      <c r="Z221" s="27"/>
      <c r="AA221" s="77">
        <v>3</v>
      </c>
      <c r="AB221" s="78" t="s">
        <v>649</v>
      </c>
      <c r="AC221" s="79">
        <v>12</v>
      </c>
      <c r="AD221" s="105"/>
      <c r="AE221" s="94"/>
      <c r="AF221" s="94"/>
      <c r="AG221" s="94"/>
      <c r="AH221" s="94"/>
      <c r="AI221" s="94"/>
      <c r="AJ221" s="94"/>
      <c r="AK221" s="94"/>
    </row>
    <row r="222" spans="1:37" ht="15.95" customHeight="1" x14ac:dyDescent="0.15">
      <c r="A222" s="95">
        <v>71</v>
      </c>
      <c r="B222" s="96" t="str">
        <f>IF(データ２!B142="","",VLOOKUP(A222,データ２!$A$2:$B$180,2))</f>
        <v>ニュー愛宕</v>
      </c>
      <c r="C222" s="22" t="s">
        <v>297</v>
      </c>
      <c r="D222" s="23" t="s">
        <v>33</v>
      </c>
      <c r="E222" s="24">
        <v>5</v>
      </c>
      <c r="F222" s="22" t="s">
        <v>297</v>
      </c>
      <c r="G222" s="23" t="s">
        <v>33</v>
      </c>
      <c r="H222" s="24">
        <v>2</v>
      </c>
      <c r="I222" s="74"/>
      <c r="J222" s="75"/>
      <c r="K222" s="76"/>
      <c r="L222" s="68"/>
      <c r="M222" s="69"/>
      <c r="N222" s="70"/>
      <c r="O222" s="22" t="s">
        <v>297</v>
      </c>
      <c r="P222" s="23" t="s">
        <v>33</v>
      </c>
      <c r="Q222" s="24">
        <v>23</v>
      </c>
      <c r="R222" s="22" t="s">
        <v>297</v>
      </c>
      <c r="S222" s="23" t="s">
        <v>33</v>
      </c>
      <c r="T222" s="24">
        <v>28</v>
      </c>
      <c r="U222" s="22" t="s">
        <v>297</v>
      </c>
      <c r="V222" s="23" t="s">
        <v>33</v>
      </c>
      <c r="W222" s="24">
        <v>32</v>
      </c>
      <c r="X222" s="98" t="s">
        <v>32</v>
      </c>
      <c r="Y222" s="99"/>
      <c r="Z222" s="100"/>
      <c r="AA222" s="22" t="s">
        <v>297</v>
      </c>
      <c r="AB222" s="23" t="s">
        <v>33</v>
      </c>
      <c r="AC222" s="24">
        <v>36</v>
      </c>
      <c r="AD222" s="104">
        <f>COUNTIF(C222:AC223,"○")</f>
        <v>1</v>
      </c>
      <c r="AE222" s="93">
        <f>COUNTIF(C222:AC223,"●")</f>
        <v>1</v>
      </c>
      <c r="AF222" s="93">
        <f>COUNTIF(C222:AC223,"△")</f>
        <v>0</v>
      </c>
      <c r="AG222" s="93">
        <f>+AD222*3+AF222*1</f>
        <v>3</v>
      </c>
      <c r="AH222" s="93">
        <f t="shared" ref="AH222" si="251">+E223+H223+K223+N223+Q223+T223+W223+Z223+AC223</f>
        <v>13</v>
      </c>
      <c r="AI222" s="93">
        <f t="shared" ref="AI222" si="252">+C223+F223+I223+L223+O223+R223+U223+X223+AA223</f>
        <v>17</v>
      </c>
      <c r="AJ222" s="93">
        <f t="shared" ref="AJ222" si="253">+RANK(AG222,$AG$208:$AG$225,0)*100+RANK(AH222,$AH$208:$AH$225,1)*10+RANK(AI222,$AI$208:$AI$225,0)</f>
        <v>443</v>
      </c>
      <c r="AK222" s="93">
        <f t="shared" ref="AK222" si="254">+RANK(AJ222,$AJ$208:$AJ$225,1)</f>
        <v>6</v>
      </c>
    </row>
    <row r="223" spans="1:37" ht="15.95" customHeight="1" x14ac:dyDescent="0.15">
      <c r="A223" s="95"/>
      <c r="B223" s="97"/>
      <c r="C223" s="25"/>
      <c r="D223" s="26" t="s">
        <v>33</v>
      </c>
      <c r="E223" s="27"/>
      <c r="F223" s="25"/>
      <c r="G223" s="26" t="s">
        <v>33</v>
      </c>
      <c r="H223" s="27"/>
      <c r="I223" s="77">
        <v>4</v>
      </c>
      <c r="J223" s="78" t="s">
        <v>644</v>
      </c>
      <c r="K223" s="79">
        <v>9</v>
      </c>
      <c r="L223" s="71">
        <v>13</v>
      </c>
      <c r="M223" s="72" t="s">
        <v>636</v>
      </c>
      <c r="N223" s="73">
        <v>4</v>
      </c>
      <c r="O223" s="25"/>
      <c r="P223" s="26" t="s">
        <v>33</v>
      </c>
      <c r="Q223" s="27"/>
      <c r="R223" s="25"/>
      <c r="S223" s="26" t="s">
        <v>33</v>
      </c>
      <c r="T223" s="27"/>
      <c r="U223" s="25"/>
      <c r="V223" s="26" t="s">
        <v>33</v>
      </c>
      <c r="W223" s="27"/>
      <c r="X223" s="101"/>
      <c r="Y223" s="102"/>
      <c r="Z223" s="103"/>
      <c r="AA223" s="25"/>
      <c r="AB223" s="26" t="s">
        <v>33</v>
      </c>
      <c r="AC223" s="27"/>
      <c r="AD223" s="105"/>
      <c r="AE223" s="94"/>
      <c r="AF223" s="94"/>
      <c r="AG223" s="94"/>
      <c r="AH223" s="94"/>
      <c r="AI223" s="94"/>
      <c r="AJ223" s="94"/>
      <c r="AK223" s="94"/>
    </row>
    <row r="224" spans="1:37" ht="15.95" customHeight="1" x14ac:dyDescent="0.15">
      <c r="A224" s="95">
        <v>72</v>
      </c>
      <c r="B224" s="96" t="str">
        <f>IF(データ２!B144="","",VLOOKUP(A224,データ２!$A$2:$B$180,2))</f>
        <v>高島エイト</v>
      </c>
      <c r="C224" s="22" t="s">
        <v>297</v>
      </c>
      <c r="D224" s="23" t="s">
        <v>33</v>
      </c>
      <c r="E224" s="24">
        <v>1</v>
      </c>
      <c r="F224" s="22" t="s">
        <v>297</v>
      </c>
      <c r="G224" s="23" t="s">
        <v>33</v>
      </c>
      <c r="H224" s="24">
        <v>9</v>
      </c>
      <c r="I224" s="68"/>
      <c r="J224" s="69"/>
      <c r="K224" s="70"/>
      <c r="L224" s="22" t="s">
        <v>297</v>
      </c>
      <c r="M224" s="23" t="s">
        <v>33</v>
      </c>
      <c r="N224" s="24">
        <v>22</v>
      </c>
      <c r="O224" s="68"/>
      <c r="P224" s="69"/>
      <c r="Q224" s="70"/>
      <c r="R224" s="74"/>
      <c r="S224" s="75"/>
      <c r="T224" s="76"/>
      <c r="U224" s="68"/>
      <c r="V224" s="69"/>
      <c r="W224" s="70"/>
      <c r="X224" s="22" t="s">
        <v>297</v>
      </c>
      <c r="Y224" s="23" t="s">
        <v>33</v>
      </c>
      <c r="Z224" s="24">
        <v>36</v>
      </c>
      <c r="AA224" s="98" t="s">
        <v>32</v>
      </c>
      <c r="AB224" s="99"/>
      <c r="AC224" s="100"/>
      <c r="AD224" s="104">
        <f>COUNTIF(C224:AC225,"○")</f>
        <v>3</v>
      </c>
      <c r="AE224" s="93">
        <f>COUNTIF(C224:AC225,"●")</f>
        <v>1</v>
      </c>
      <c r="AF224" s="93">
        <f>COUNTIF(C224:AC225,"△")</f>
        <v>0</v>
      </c>
      <c r="AG224" s="93">
        <f>+AD224*3+AF224*1</f>
        <v>9</v>
      </c>
      <c r="AH224" s="93">
        <f t="shared" ref="AH224" si="255">+E225+H225+K225+N225+Q225+T225+W225+Z225+AC225</f>
        <v>16</v>
      </c>
      <c r="AI224" s="93">
        <f t="shared" ref="AI224" si="256">+C225+F225+I225+L225+O225+R225+U225+X225+AA225</f>
        <v>35</v>
      </c>
      <c r="AJ224" s="93">
        <f t="shared" ref="AJ224" si="257">+RANK(AG224,$AG$208:$AG$225,0)*100+RANK(AH224,$AH$208:$AH$225,1)*10+RANK(AI224,$AI$208:$AI$225,0)</f>
        <v>161</v>
      </c>
      <c r="AK224" s="93">
        <f t="shared" ref="AK224" si="258">+RANK(AJ224,$AJ$208:$AJ$225,1)</f>
        <v>1</v>
      </c>
    </row>
    <row r="225" spans="1:37" ht="15.95" customHeight="1" x14ac:dyDescent="0.15">
      <c r="A225" s="95"/>
      <c r="B225" s="97"/>
      <c r="C225" s="25"/>
      <c r="D225" s="26" t="s">
        <v>33</v>
      </c>
      <c r="E225" s="27"/>
      <c r="F225" s="25"/>
      <c r="G225" s="26" t="s">
        <v>33</v>
      </c>
      <c r="H225" s="27"/>
      <c r="I225" s="71">
        <v>8</v>
      </c>
      <c r="J225" s="72" t="s">
        <v>642</v>
      </c>
      <c r="K225" s="73">
        <v>4</v>
      </c>
      <c r="L225" s="25"/>
      <c r="M225" s="26" t="s">
        <v>33</v>
      </c>
      <c r="N225" s="27"/>
      <c r="O225" s="71">
        <v>12</v>
      </c>
      <c r="P225" s="72" t="s">
        <v>661</v>
      </c>
      <c r="Q225" s="73">
        <v>3</v>
      </c>
      <c r="R225" s="77">
        <v>3</v>
      </c>
      <c r="S225" s="78" t="s">
        <v>630</v>
      </c>
      <c r="T225" s="79">
        <v>6</v>
      </c>
      <c r="U225" s="71">
        <v>12</v>
      </c>
      <c r="V225" s="72" t="s">
        <v>648</v>
      </c>
      <c r="W225" s="73">
        <v>3</v>
      </c>
      <c r="X225" s="25"/>
      <c r="Y225" s="26" t="s">
        <v>33</v>
      </c>
      <c r="Z225" s="27"/>
      <c r="AA225" s="101"/>
      <c r="AB225" s="102"/>
      <c r="AC225" s="103"/>
      <c r="AD225" s="105"/>
      <c r="AE225" s="94"/>
      <c r="AF225" s="94"/>
      <c r="AG225" s="94"/>
      <c r="AH225" s="94"/>
      <c r="AI225" s="94"/>
      <c r="AJ225" s="94"/>
      <c r="AK225" s="94"/>
    </row>
    <row r="226" spans="1:37" x14ac:dyDescent="0.15">
      <c r="AD226" s="16">
        <f>SUM(AD208:AD225)</f>
        <v>12</v>
      </c>
      <c r="AE226" s="16">
        <f>SUM(AE208:AE225)</f>
        <v>12</v>
      </c>
      <c r="AF226" s="16">
        <f>SUM(AF208:AF225)</f>
        <v>0</v>
      </c>
      <c r="AH226" s="16">
        <f>SUM(AH208:AH225)</f>
        <v>143</v>
      </c>
      <c r="AI226" s="16">
        <f>SUM(AI208:AI225)</f>
        <v>143</v>
      </c>
    </row>
    <row r="233" spans="1:37" x14ac:dyDescent="0.15">
      <c r="B233" s="10" t="str">
        <f>+データ１!$B$2</f>
        <v>2016/2/1</v>
      </c>
      <c r="C233" s="7" t="str">
        <f>+データ１!$B$4</f>
        <v xml:space="preserve">２０１６年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第１０回大会  　　　        　Ｉブロック     　　              ２０１６</v>
      </c>
      <c r="C234" s="106" t="str">
        <f>+IF(B235="","",+B235)</f>
        <v>葛飾アニマルズ</v>
      </c>
      <c r="D234" s="107"/>
      <c r="E234" s="108"/>
      <c r="F234" s="106" t="str">
        <f>+IF(B237="","",+B237)</f>
        <v>駒込チャイルド</v>
      </c>
      <c r="G234" s="107"/>
      <c r="H234" s="108"/>
      <c r="I234" s="106" t="str">
        <f>+IF(B239="","",+B239)</f>
        <v>上篠崎Ｍクラブ</v>
      </c>
      <c r="J234" s="107"/>
      <c r="K234" s="108"/>
      <c r="L234" s="106" t="str">
        <f>+IF(B241="","",+B241)</f>
        <v>ジャパンキングス</v>
      </c>
      <c r="M234" s="107"/>
      <c r="N234" s="108"/>
      <c r="O234" s="106" t="str">
        <f>+IF(B243="","",+B243)</f>
        <v>高井戸東少年野球</v>
      </c>
      <c r="P234" s="107"/>
      <c r="Q234" s="108"/>
      <c r="R234" s="106" t="str">
        <f>+IF(B245="","",+B245)</f>
        <v>東伊興シャインズ</v>
      </c>
      <c r="S234" s="107"/>
      <c r="T234" s="108"/>
      <c r="U234" s="106" t="str">
        <f>+IF(B247="","",+B247)</f>
        <v>フェニックス</v>
      </c>
      <c r="V234" s="107"/>
      <c r="W234" s="108"/>
      <c r="X234" s="106" t="str">
        <f>+IF(B249="","",+B249)</f>
        <v>晴海アポローズ</v>
      </c>
      <c r="Y234" s="107"/>
      <c r="Z234" s="108"/>
      <c r="AA234" s="106" t="str">
        <f>+IF(B251="","",+B251)</f>
        <v>大島中央</v>
      </c>
      <c r="AB234" s="107"/>
      <c r="AC234" s="108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622</v>
      </c>
      <c r="AK234" s="12" t="s">
        <v>22</v>
      </c>
    </row>
    <row r="235" spans="1:37" ht="15.95" customHeight="1" x14ac:dyDescent="0.15">
      <c r="A235" s="95">
        <v>73</v>
      </c>
      <c r="B235" s="96" t="str">
        <f>IF(データ２!B146="","",VLOOKUP(A235,データ２!$A$2:$B$180,2))</f>
        <v>葛飾アニマルズ</v>
      </c>
      <c r="C235" s="98" t="s">
        <v>32</v>
      </c>
      <c r="D235" s="99"/>
      <c r="E235" s="100"/>
      <c r="F235" s="22" t="s">
        <v>298</v>
      </c>
      <c r="G235" s="23" t="s">
        <v>33</v>
      </c>
      <c r="H235" s="24">
        <v>35</v>
      </c>
      <c r="I235" s="22" t="s">
        <v>298</v>
      </c>
      <c r="J235" s="23" t="s">
        <v>33</v>
      </c>
      <c r="K235" s="24">
        <v>33</v>
      </c>
      <c r="L235" s="22" t="s">
        <v>298</v>
      </c>
      <c r="M235" s="23" t="s">
        <v>33</v>
      </c>
      <c r="N235" s="24">
        <v>29</v>
      </c>
      <c r="O235" s="68"/>
      <c r="P235" s="69"/>
      <c r="Q235" s="70"/>
      <c r="R235" s="22" t="s">
        <v>298</v>
      </c>
      <c r="S235" s="23" t="s">
        <v>33</v>
      </c>
      <c r="T235" s="24">
        <v>19</v>
      </c>
      <c r="U235" s="68"/>
      <c r="V235" s="69"/>
      <c r="W235" s="70"/>
      <c r="X235" s="68"/>
      <c r="Y235" s="69"/>
      <c r="Z235" s="70"/>
      <c r="AA235" s="68"/>
      <c r="AB235" s="69"/>
      <c r="AC235" s="70"/>
      <c r="AD235" s="104">
        <f>COUNTIF(C235:AC236,"○")</f>
        <v>4</v>
      </c>
      <c r="AE235" s="93">
        <f>COUNTIF(C235:AC236,"●")</f>
        <v>0</v>
      </c>
      <c r="AF235" s="93">
        <f>COUNTIF(C235:AC236,"△")</f>
        <v>0</v>
      </c>
      <c r="AG235" s="93">
        <f>+AD235*3+AF235*1</f>
        <v>12</v>
      </c>
      <c r="AH235" s="93">
        <f>+E236+H236+K236+N236+Q236+T236+W236+Z236+AC236</f>
        <v>7</v>
      </c>
      <c r="AI235" s="93">
        <f>+C236+F236+I236+L236+O236+R236+U236+X236+AA236</f>
        <v>81</v>
      </c>
      <c r="AJ235" s="93">
        <f>+RANK(AG235,$AG$235:$AG$252,0)*100+RANK(AH235,$AH$235:$AH$252,1)*10+RANK(AI235,$AI$235:$AI$252,0)</f>
        <v>212</v>
      </c>
      <c r="AK235" s="93">
        <f>+RANK(AJ235,$AJ$235:$AJ$252,1)</f>
        <v>2</v>
      </c>
    </row>
    <row r="236" spans="1:37" ht="15.95" customHeight="1" x14ac:dyDescent="0.15">
      <c r="A236" s="95"/>
      <c r="B236" s="97"/>
      <c r="C236" s="101"/>
      <c r="D236" s="102"/>
      <c r="E236" s="103"/>
      <c r="F236" s="25"/>
      <c r="G236" s="26" t="s">
        <v>33</v>
      </c>
      <c r="H236" s="27"/>
      <c r="I236" s="25"/>
      <c r="J236" s="26" t="s">
        <v>33</v>
      </c>
      <c r="K236" s="27"/>
      <c r="L236" s="25"/>
      <c r="M236" s="26" t="s">
        <v>33</v>
      </c>
      <c r="N236" s="27"/>
      <c r="O236" s="71">
        <v>30</v>
      </c>
      <c r="P236" s="72" t="s">
        <v>648</v>
      </c>
      <c r="Q236" s="73">
        <v>0</v>
      </c>
      <c r="R236" s="25"/>
      <c r="S236" s="26" t="s">
        <v>33</v>
      </c>
      <c r="T236" s="27"/>
      <c r="U236" s="71">
        <v>16</v>
      </c>
      <c r="V236" s="72" t="s">
        <v>646</v>
      </c>
      <c r="W236" s="73">
        <v>2</v>
      </c>
      <c r="X236" s="71">
        <v>16</v>
      </c>
      <c r="Y236" s="72" t="s">
        <v>643</v>
      </c>
      <c r="Z236" s="73">
        <v>5</v>
      </c>
      <c r="AA236" s="71">
        <v>19</v>
      </c>
      <c r="AB236" s="72" t="s">
        <v>642</v>
      </c>
      <c r="AC236" s="73">
        <v>0</v>
      </c>
      <c r="AD236" s="105"/>
      <c r="AE236" s="94"/>
      <c r="AF236" s="94"/>
      <c r="AG236" s="94"/>
      <c r="AH236" s="94"/>
      <c r="AI236" s="94"/>
      <c r="AJ236" s="94"/>
      <c r="AK236" s="94"/>
    </row>
    <row r="237" spans="1:37" ht="15.95" customHeight="1" x14ac:dyDescent="0.15">
      <c r="A237" s="95">
        <v>74</v>
      </c>
      <c r="B237" s="96" t="str">
        <f>IF(データ２!B148="","",VLOOKUP(A237,データ２!$A$2:$B$180,2))</f>
        <v>駒込チャイルド</v>
      </c>
      <c r="C237" s="22" t="s">
        <v>298</v>
      </c>
      <c r="D237" s="23" t="s">
        <v>33</v>
      </c>
      <c r="E237" s="24">
        <v>35</v>
      </c>
      <c r="F237" s="98" t="s">
        <v>32</v>
      </c>
      <c r="G237" s="99"/>
      <c r="H237" s="100"/>
      <c r="I237" s="68"/>
      <c r="J237" s="69"/>
      <c r="K237" s="70"/>
      <c r="L237" s="22" t="s">
        <v>298</v>
      </c>
      <c r="M237" s="23" t="s">
        <v>33</v>
      </c>
      <c r="N237" s="24">
        <v>26</v>
      </c>
      <c r="O237" s="68"/>
      <c r="P237" s="69"/>
      <c r="Q237" s="70"/>
      <c r="R237" s="74"/>
      <c r="S237" s="75"/>
      <c r="T237" s="76"/>
      <c r="U237" s="74"/>
      <c r="V237" s="75"/>
      <c r="W237" s="76"/>
      <c r="X237" s="22" t="s">
        <v>298</v>
      </c>
      <c r="Y237" s="23" t="s">
        <v>33</v>
      </c>
      <c r="Z237" s="24">
        <v>2</v>
      </c>
      <c r="AA237" s="22" t="s">
        <v>298</v>
      </c>
      <c r="AB237" s="23" t="s">
        <v>33</v>
      </c>
      <c r="AC237" s="24">
        <v>9</v>
      </c>
      <c r="AD237" s="104">
        <f>COUNTIF(C237:AC238,"○")</f>
        <v>2</v>
      </c>
      <c r="AE237" s="93">
        <f>COUNTIF(C237:AC238,"●")</f>
        <v>2</v>
      </c>
      <c r="AF237" s="93">
        <f>COUNTIF(C237:AC238,"△")</f>
        <v>0</v>
      </c>
      <c r="AG237" s="93">
        <f>+AD237*3+AF237*1</f>
        <v>6</v>
      </c>
      <c r="AH237" s="93">
        <f t="shared" ref="AH237" si="259">+E238+H238+K238+N238+Q238+T238+W238+Z238+AC238</f>
        <v>18</v>
      </c>
      <c r="AI237" s="93">
        <f t="shared" ref="AI237" si="260">+C238+F238+I238+L238+O238+R238+U238+X238+AA238</f>
        <v>48</v>
      </c>
      <c r="AJ237" s="93">
        <f t="shared" ref="AJ237" si="261">+RANK(AG237,$AG$235:$AG$252,0)*100+RANK(AH237,$AH$235:$AH$252,1)*10+RANK(AI237,$AI$235:$AI$252,0)</f>
        <v>433</v>
      </c>
      <c r="AK237" s="93">
        <f t="shared" ref="AK237" si="262">+RANK(AJ237,$AJ$235:$AJ$252,1)</f>
        <v>4</v>
      </c>
    </row>
    <row r="238" spans="1:37" ht="15.95" customHeight="1" x14ac:dyDescent="0.15">
      <c r="A238" s="95"/>
      <c r="B238" s="97"/>
      <c r="C238" s="25"/>
      <c r="D238" s="26" t="s">
        <v>33</v>
      </c>
      <c r="E238" s="27"/>
      <c r="F238" s="101"/>
      <c r="G238" s="102"/>
      <c r="H238" s="103"/>
      <c r="I238" s="71">
        <v>5</v>
      </c>
      <c r="J238" s="72" t="s">
        <v>636</v>
      </c>
      <c r="K238" s="73">
        <v>4</v>
      </c>
      <c r="L238" s="25"/>
      <c r="M238" s="26" t="s">
        <v>33</v>
      </c>
      <c r="N238" s="27"/>
      <c r="O238" s="71">
        <v>33</v>
      </c>
      <c r="P238" s="72" t="s">
        <v>672</v>
      </c>
      <c r="Q238" s="73">
        <v>0</v>
      </c>
      <c r="R238" s="77">
        <v>6</v>
      </c>
      <c r="S238" s="78" t="s">
        <v>644</v>
      </c>
      <c r="T238" s="79">
        <v>7</v>
      </c>
      <c r="U238" s="77">
        <v>4</v>
      </c>
      <c r="V238" s="78" t="s">
        <v>641</v>
      </c>
      <c r="W238" s="79">
        <v>7</v>
      </c>
      <c r="X238" s="25"/>
      <c r="Y238" s="26" t="s">
        <v>33</v>
      </c>
      <c r="Z238" s="27"/>
      <c r="AA238" s="25"/>
      <c r="AB238" s="26" t="s">
        <v>33</v>
      </c>
      <c r="AC238" s="27"/>
      <c r="AD238" s="105"/>
      <c r="AE238" s="94"/>
      <c r="AF238" s="94"/>
      <c r="AG238" s="94"/>
      <c r="AH238" s="94"/>
      <c r="AI238" s="94"/>
      <c r="AJ238" s="94"/>
      <c r="AK238" s="94"/>
    </row>
    <row r="239" spans="1:37" ht="15.95" customHeight="1" x14ac:dyDescent="0.15">
      <c r="A239" s="95">
        <v>75</v>
      </c>
      <c r="B239" s="96" t="str">
        <f>IF(データ２!B150="","",VLOOKUP(A239,データ２!$A$2:$B$180,2))</f>
        <v>上篠崎Ｍクラブ</v>
      </c>
      <c r="C239" s="22" t="s">
        <v>298</v>
      </c>
      <c r="D239" s="23" t="s">
        <v>33</v>
      </c>
      <c r="E239" s="24">
        <v>33</v>
      </c>
      <c r="F239" s="74"/>
      <c r="G239" s="75"/>
      <c r="H239" s="76"/>
      <c r="I239" s="98" t="s">
        <v>32</v>
      </c>
      <c r="J239" s="99"/>
      <c r="K239" s="100"/>
      <c r="L239" s="22" t="s">
        <v>298</v>
      </c>
      <c r="M239" s="23" t="s">
        <v>33</v>
      </c>
      <c r="N239" s="24">
        <v>21</v>
      </c>
      <c r="O239" s="22" t="s">
        <v>298</v>
      </c>
      <c r="P239" s="23" t="s">
        <v>33</v>
      </c>
      <c r="Q239" s="24">
        <v>15</v>
      </c>
      <c r="R239" s="74"/>
      <c r="S239" s="75"/>
      <c r="T239" s="76"/>
      <c r="U239" s="81"/>
      <c r="V239" s="82"/>
      <c r="W239" s="83"/>
      <c r="X239" s="74"/>
      <c r="Y239" s="75"/>
      <c r="Z239" s="76"/>
      <c r="AA239" s="22" t="s">
        <v>298</v>
      </c>
      <c r="AB239" s="23" t="s">
        <v>33</v>
      </c>
      <c r="AC239" s="24">
        <v>16</v>
      </c>
      <c r="AD239" s="104">
        <f>COUNTIF(C239:AC240,"○")</f>
        <v>0</v>
      </c>
      <c r="AE239" s="93">
        <f>COUNTIF(C239:AC240,"●")</f>
        <v>3</v>
      </c>
      <c r="AF239" s="93">
        <f>COUNTIF(C239:AC240,"△")</f>
        <v>1</v>
      </c>
      <c r="AG239" s="93">
        <f>+AD239*3+AF239*1</f>
        <v>1</v>
      </c>
      <c r="AH239" s="93">
        <f t="shared" ref="AH239" si="263">+E240+H240+K240+N240+Q240+T240+W240+Z240+AC240</f>
        <v>32</v>
      </c>
      <c r="AI239" s="93">
        <f t="shared" ref="AI239" si="264">+C240+F240+I240+L240+O240+R240+U240+X240+AA240</f>
        <v>17</v>
      </c>
      <c r="AJ239" s="93">
        <f t="shared" ref="AJ239" si="265">+RANK(AG239,$AG$235:$AG$252,0)*100+RANK(AH239,$AH$235:$AH$252,1)*10+RANK(AI239,$AI$235:$AI$252,0)</f>
        <v>675</v>
      </c>
      <c r="AK239" s="93">
        <f t="shared" ref="AK239" si="266">+RANK(AJ239,$AJ$235:$AJ$252,1)</f>
        <v>6</v>
      </c>
    </row>
    <row r="240" spans="1:37" ht="15.95" customHeight="1" x14ac:dyDescent="0.15">
      <c r="A240" s="95"/>
      <c r="B240" s="97"/>
      <c r="C240" s="25"/>
      <c r="D240" s="26" t="s">
        <v>33</v>
      </c>
      <c r="E240" s="27"/>
      <c r="F240" s="77">
        <v>4</v>
      </c>
      <c r="G240" s="78" t="s">
        <v>635</v>
      </c>
      <c r="H240" s="79">
        <v>5</v>
      </c>
      <c r="I240" s="101"/>
      <c r="J240" s="102"/>
      <c r="K240" s="103"/>
      <c r="L240" s="25"/>
      <c r="M240" s="26" t="s">
        <v>33</v>
      </c>
      <c r="N240" s="27"/>
      <c r="O240" s="25"/>
      <c r="P240" s="26" t="s">
        <v>33</v>
      </c>
      <c r="Q240" s="27"/>
      <c r="R240" s="77">
        <v>3</v>
      </c>
      <c r="S240" s="78" t="s">
        <v>641</v>
      </c>
      <c r="T240" s="79">
        <v>16</v>
      </c>
      <c r="U240" s="84">
        <v>5</v>
      </c>
      <c r="V240" s="85" t="s">
        <v>638</v>
      </c>
      <c r="W240" s="86">
        <v>5</v>
      </c>
      <c r="X240" s="77">
        <v>5</v>
      </c>
      <c r="Y240" s="78" t="s">
        <v>655</v>
      </c>
      <c r="Z240" s="79">
        <v>6</v>
      </c>
      <c r="AA240" s="25"/>
      <c r="AB240" s="26" t="s">
        <v>33</v>
      </c>
      <c r="AC240" s="27"/>
      <c r="AD240" s="105"/>
      <c r="AE240" s="94"/>
      <c r="AF240" s="94"/>
      <c r="AG240" s="94"/>
      <c r="AH240" s="94"/>
      <c r="AI240" s="94"/>
      <c r="AJ240" s="94"/>
      <c r="AK240" s="94"/>
    </row>
    <row r="241" spans="1:37" ht="15.95" customHeight="1" x14ac:dyDescent="0.15">
      <c r="A241" s="95">
        <v>76</v>
      </c>
      <c r="B241" s="96" t="str">
        <f>IF(データ２!B152="","",VLOOKUP(A241,データ２!$A$2:$B$180,2))</f>
        <v>ジャパンキングス</v>
      </c>
      <c r="C241" s="22" t="s">
        <v>298</v>
      </c>
      <c r="D241" s="23" t="s">
        <v>33</v>
      </c>
      <c r="E241" s="24">
        <v>29</v>
      </c>
      <c r="F241" s="22" t="s">
        <v>298</v>
      </c>
      <c r="G241" s="23" t="s">
        <v>33</v>
      </c>
      <c r="H241" s="24">
        <v>26</v>
      </c>
      <c r="I241" s="22" t="s">
        <v>298</v>
      </c>
      <c r="J241" s="23" t="s">
        <v>33</v>
      </c>
      <c r="K241" s="24">
        <v>21</v>
      </c>
      <c r="L241" s="98" t="s">
        <v>32</v>
      </c>
      <c r="M241" s="99"/>
      <c r="N241" s="100"/>
      <c r="O241" s="22" t="s">
        <v>298</v>
      </c>
      <c r="P241" s="23" t="s">
        <v>33</v>
      </c>
      <c r="Q241" s="24">
        <v>8</v>
      </c>
      <c r="R241" s="74"/>
      <c r="S241" s="75"/>
      <c r="T241" s="76"/>
      <c r="U241" s="74"/>
      <c r="V241" s="75"/>
      <c r="W241" s="76"/>
      <c r="X241" s="22" t="s">
        <v>298</v>
      </c>
      <c r="Y241" s="23" t="s">
        <v>33</v>
      </c>
      <c r="Z241" s="24">
        <v>17</v>
      </c>
      <c r="AA241" s="22" t="s">
        <v>298</v>
      </c>
      <c r="AB241" s="23" t="s">
        <v>33</v>
      </c>
      <c r="AC241" s="24">
        <v>22</v>
      </c>
      <c r="AD241" s="104">
        <f>COUNTIF(C241:AC242,"○")</f>
        <v>0</v>
      </c>
      <c r="AE241" s="93">
        <f>COUNTIF(C241:AC242,"●")</f>
        <v>2</v>
      </c>
      <c r="AF241" s="93">
        <f>COUNTIF(C241:AC242,"△")</f>
        <v>0</v>
      </c>
      <c r="AG241" s="93">
        <f>+AD241*3+AF241*1</f>
        <v>0</v>
      </c>
      <c r="AH241" s="93">
        <f t="shared" ref="AH241" si="267">+E242+H242+K242+N242+Q242+T242+W242+Z242+AC242</f>
        <v>18</v>
      </c>
      <c r="AI241" s="93">
        <f t="shared" ref="AI241" si="268">+C242+F242+I242+L242+O242+R242+U242+X242+AA242</f>
        <v>8</v>
      </c>
      <c r="AJ241" s="93">
        <f t="shared" ref="AJ241" si="269">+RANK(AG241,$AG$235:$AG$252,0)*100+RANK(AH241,$AH$235:$AH$252,1)*10+RANK(AI241,$AI$235:$AI$252,0)</f>
        <v>737</v>
      </c>
      <c r="AK241" s="93">
        <f t="shared" ref="AK241" si="270">+RANK(AJ241,$AJ$235:$AJ$252,1)</f>
        <v>7</v>
      </c>
    </row>
    <row r="242" spans="1:37" ht="15.95" customHeight="1" x14ac:dyDescent="0.15">
      <c r="A242" s="95"/>
      <c r="B242" s="97"/>
      <c r="C242" s="25"/>
      <c r="D242" s="26" t="s">
        <v>33</v>
      </c>
      <c r="E242" s="27"/>
      <c r="F242" s="25"/>
      <c r="G242" s="26" t="s">
        <v>33</v>
      </c>
      <c r="H242" s="27"/>
      <c r="I242" s="25"/>
      <c r="J242" s="26" t="s">
        <v>33</v>
      </c>
      <c r="K242" s="27"/>
      <c r="L242" s="101"/>
      <c r="M242" s="102"/>
      <c r="N242" s="103"/>
      <c r="O242" s="25"/>
      <c r="P242" s="26" t="s">
        <v>33</v>
      </c>
      <c r="Q242" s="27"/>
      <c r="R242" s="77">
        <v>2</v>
      </c>
      <c r="S242" s="78" t="s">
        <v>654</v>
      </c>
      <c r="T242" s="79">
        <v>11</v>
      </c>
      <c r="U242" s="77">
        <v>6</v>
      </c>
      <c r="V242" s="78" t="s">
        <v>649</v>
      </c>
      <c r="W242" s="79">
        <v>7</v>
      </c>
      <c r="X242" s="25"/>
      <c r="Y242" s="26" t="s">
        <v>33</v>
      </c>
      <c r="Z242" s="27"/>
      <c r="AA242" s="25"/>
      <c r="AB242" s="26" t="s">
        <v>33</v>
      </c>
      <c r="AC242" s="27"/>
      <c r="AD242" s="105"/>
      <c r="AE242" s="94"/>
      <c r="AF242" s="94"/>
      <c r="AG242" s="94"/>
      <c r="AH242" s="94"/>
      <c r="AI242" s="94"/>
      <c r="AJ242" s="94"/>
      <c r="AK242" s="94"/>
    </row>
    <row r="243" spans="1:37" ht="15.95" customHeight="1" x14ac:dyDescent="0.15">
      <c r="A243" s="95">
        <v>77</v>
      </c>
      <c r="B243" s="96" t="str">
        <f>IF(データ２!B154="","",VLOOKUP(A243,データ２!$A$2:$B$180,2))</f>
        <v>高井戸東少年野球</v>
      </c>
      <c r="C243" s="74"/>
      <c r="D243" s="75"/>
      <c r="E243" s="76"/>
      <c r="F243" s="74"/>
      <c r="G243" s="75"/>
      <c r="H243" s="76"/>
      <c r="I243" s="22" t="s">
        <v>298</v>
      </c>
      <c r="J243" s="23" t="s">
        <v>33</v>
      </c>
      <c r="K243" s="24">
        <v>15</v>
      </c>
      <c r="L243" s="22" t="s">
        <v>298</v>
      </c>
      <c r="M243" s="23" t="s">
        <v>33</v>
      </c>
      <c r="N243" s="24">
        <v>8</v>
      </c>
      <c r="O243" s="98" t="s">
        <v>32</v>
      </c>
      <c r="P243" s="99"/>
      <c r="Q243" s="100"/>
      <c r="R243" s="74"/>
      <c r="S243" s="75"/>
      <c r="T243" s="76"/>
      <c r="U243" s="74"/>
      <c r="V243" s="75"/>
      <c r="W243" s="76"/>
      <c r="X243" s="22" t="s">
        <v>298</v>
      </c>
      <c r="Y243" s="23" t="s">
        <v>33</v>
      </c>
      <c r="Z243" s="24">
        <v>23</v>
      </c>
      <c r="AA243" s="22" t="s">
        <v>298</v>
      </c>
      <c r="AB243" s="23" t="s">
        <v>33</v>
      </c>
      <c r="AC243" s="24">
        <v>27</v>
      </c>
      <c r="AD243" s="104">
        <f>COUNTIF(C243:AC244,"○")</f>
        <v>0</v>
      </c>
      <c r="AE243" s="93">
        <f>COUNTIF(C243:AC244,"●")</f>
        <v>4</v>
      </c>
      <c r="AF243" s="93">
        <f>COUNTIF(C243:AC244,"△")</f>
        <v>0</v>
      </c>
      <c r="AG243" s="93">
        <f>+AD243*3+AF243*1</f>
        <v>0</v>
      </c>
      <c r="AH243" s="93">
        <f t="shared" ref="AH243" si="271">+E244+H244+K244+N244+Q244+T244+W244+Z244+AC244</f>
        <v>121</v>
      </c>
      <c r="AI243" s="93">
        <f t="shared" ref="AI243" si="272">+C244+F244+I244+L244+O244+R244+U244+X244+AA244</f>
        <v>6</v>
      </c>
      <c r="AJ243" s="93">
        <f t="shared" ref="AJ243" si="273">+RANK(AG243,$AG$235:$AG$252,0)*100+RANK(AH243,$AH$235:$AH$252,1)*10+RANK(AI243,$AI$235:$AI$252,0)</f>
        <v>798</v>
      </c>
      <c r="AK243" s="93">
        <f t="shared" ref="AK243" si="274">+RANK(AJ243,$AJ$235:$AJ$252,1)</f>
        <v>9</v>
      </c>
    </row>
    <row r="244" spans="1:37" ht="15.95" customHeight="1" x14ac:dyDescent="0.15">
      <c r="A244" s="95"/>
      <c r="B244" s="97"/>
      <c r="C244" s="77">
        <v>0</v>
      </c>
      <c r="D244" s="78" t="s">
        <v>649</v>
      </c>
      <c r="E244" s="79">
        <v>30</v>
      </c>
      <c r="F244" s="77">
        <v>0</v>
      </c>
      <c r="G244" s="78" t="s">
        <v>673</v>
      </c>
      <c r="H244" s="79">
        <v>33</v>
      </c>
      <c r="I244" s="25"/>
      <c r="J244" s="26" t="s">
        <v>33</v>
      </c>
      <c r="K244" s="27"/>
      <c r="L244" s="25"/>
      <c r="M244" s="26" t="s">
        <v>33</v>
      </c>
      <c r="N244" s="27"/>
      <c r="O244" s="101"/>
      <c r="P244" s="102"/>
      <c r="Q244" s="103"/>
      <c r="R244" s="77">
        <v>0</v>
      </c>
      <c r="S244" s="78" t="s">
        <v>660</v>
      </c>
      <c r="T244" s="79">
        <v>44</v>
      </c>
      <c r="U244" s="77">
        <v>6</v>
      </c>
      <c r="V244" s="78" t="s">
        <v>664</v>
      </c>
      <c r="W244" s="79">
        <v>14</v>
      </c>
      <c r="X244" s="25"/>
      <c r="Y244" s="26" t="s">
        <v>33</v>
      </c>
      <c r="Z244" s="27"/>
      <c r="AA244" s="25"/>
      <c r="AB244" s="26" t="s">
        <v>33</v>
      </c>
      <c r="AC244" s="27"/>
      <c r="AD244" s="105"/>
      <c r="AE244" s="94"/>
      <c r="AF244" s="94"/>
      <c r="AG244" s="94"/>
      <c r="AH244" s="94"/>
      <c r="AI244" s="94"/>
      <c r="AJ244" s="94"/>
      <c r="AK244" s="94"/>
    </row>
    <row r="245" spans="1:37" ht="15.95" customHeight="1" x14ac:dyDescent="0.15">
      <c r="A245" s="95">
        <v>78</v>
      </c>
      <c r="B245" s="96" t="str">
        <f>IF(データ２!B156="","",VLOOKUP(A245,データ２!$A$2:$B$180,2))</f>
        <v>東伊興シャインズ</v>
      </c>
      <c r="C245" s="22" t="s">
        <v>298</v>
      </c>
      <c r="D245" s="23" t="s">
        <v>33</v>
      </c>
      <c r="E245" s="24">
        <v>19</v>
      </c>
      <c r="F245" s="68"/>
      <c r="G245" s="69"/>
      <c r="H245" s="70"/>
      <c r="I245" s="68"/>
      <c r="J245" s="69"/>
      <c r="K245" s="70"/>
      <c r="L245" s="68"/>
      <c r="M245" s="69"/>
      <c r="N245" s="70"/>
      <c r="O245" s="68"/>
      <c r="P245" s="69"/>
      <c r="Q245" s="70"/>
      <c r="R245" s="98" t="s">
        <v>32</v>
      </c>
      <c r="S245" s="99"/>
      <c r="T245" s="100"/>
      <c r="U245" s="68"/>
      <c r="V245" s="69"/>
      <c r="W245" s="70"/>
      <c r="X245" s="22" t="s">
        <v>298</v>
      </c>
      <c r="Y245" s="23" t="s">
        <v>33</v>
      </c>
      <c r="Z245" s="24">
        <v>28</v>
      </c>
      <c r="AA245" s="22" t="s">
        <v>298</v>
      </c>
      <c r="AB245" s="23" t="s">
        <v>33</v>
      </c>
      <c r="AC245" s="24">
        <v>31</v>
      </c>
      <c r="AD245" s="104">
        <f>COUNTIF(C245:AC246,"○")</f>
        <v>5</v>
      </c>
      <c r="AE245" s="93">
        <f>COUNTIF(C245:AC246,"●")</f>
        <v>0</v>
      </c>
      <c r="AF245" s="93">
        <f>COUNTIF(C245:AC246,"△")</f>
        <v>0</v>
      </c>
      <c r="AG245" s="93">
        <f>+AD245*3+AF245*1</f>
        <v>15</v>
      </c>
      <c r="AH245" s="93">
        <f t="shared" ref="AH245" si="275">+E246+H246+K246+N246+Q246+T246+W246+Z246+AC246</f>
        <v>14</v>
      </c>
      <c r="AI245" s="93">
        <f t="shared" ref="AI245" si="276">+C246+F246+I246+L246+O246+R246+U246+X246+AA246</f>
        <v>95</v>
      </c>
      <c r="AJ245" s="93">
        <f t="shared" ref="AJ245" si="277">+RANK(AG245,$AG$235:$AG$252,0)*100+RANK(AH245,$AH$235:$AH$252,1)*10+RANK(AI245,$AI$235:$AI$252,0)</f>
        <v>121</v>
      </c>
      <c r="AK245" s="93">
        <f t="shared" ref="AK245" si="278">+RANK(AJ245,$AJ$235:$AJ$252,1)</f>
        <v>1</v>
      </c>
    </row>
    <row r="246" spans="1:37" ht="15.95" customHeight="1" x14ac:dyDescent="0.15">
      <c r="A246" s="95"/>
      <c r="B246" s="97"/>
      <c r="C246" s="25"/>
      <c r="D246" s="26" t="s">
        <v>33</v>
      </c>
      <c r="E246" s="27"/>
      <c r="F246" s="71">
        <v>7</v>
      </c>
      <c r="G246" s="72" t="s">
        <v>643</v>
      </c>
      <c r="H246" s="73">
        <v>6</v>
      </c>
      <c r="I246" s="71">
        <v>16</v>
      </c>
      <c r="J246" s="72" t="s">
        <v>642</v>
      </c>
      <c r="K246" s="73">
        <v>3</v>
      </c>
      <c r="L246" s="71">
        <v>11</v>
      </c>
      <c r="M246" s="72" t="s">
        <v>653</v>
      </c>
      <c r="N246" s="73">
        <v>2</v>
      </c>
      <c r="O246" s="71">
        <v>44</v>
      </c>
      <c r="P246" s="72" t="s">
        <v>661</v>
      </c>
      <c r="Q246" s="73">
        <v>0</v>
      </c>
      <c r="R246" s="101"/>
      <c r="S246" s="102"/>
      <c r="T246" s="103"/>
      <c r="U246" s="71">
        <v>17</v>
      </c>
      <c r="V246" s="72" t="s">
        <v>629</v>
      </c>
      <c r="W246" s="73">
        <v>3</v>
      </c>
      <c r="X246" s="25"/>
      <c r="Y246" s="26" t="s">
        <v>33</v>
      </c>
      <c r="Z246" s="27"/>
      <c r="AA246" s="25"/>
      <c r="AB246" s="26" t="s">
        <v>33</v>
      </c>
      <c r="AC246" s="27"/>
      <c r="AD246" s="105"/>
      <c r="AE246" s="94"/>
      <c r="AF246" s="94"/>
      <c r="AG246" s="94"/>
      <c r="AH246" s="94"/>
      <c r="AI246" s="94"/>
      <c r="AJ246" s="94"/>
      <c r="AK246" s="94"/>
    </row>
    <row r="247" spans="1:37" ht="15.95" customHeight="1" x14ac:dyDescent="0.15">
      <c r="A247" s="95">
        <v>79</v>
      </c>
      <c r="B247" s="96" t="str">
        <f>IF(データ２!B158="","",VLOOKUP(A247,データ２!$A$2:$B$180,2))</f>
        <v>フェニックス</v>
      </c>
      <c r="C247" s="74"/>
      <c r="D247" s="75"/>
      <c r="E247" s="76"/>
      <c r="F247" s="68"/>
      <c r="G247" s="69"/>
      <c r="H247" s="70"/>
      <c r="I247" s="81"/>
      <c r="J247" s="82"/>
      <c r="K247" s="83"/>
      <c r="L247" s="68"/>
      <c r="M247" s="69"/>
      <c r="N247" s="70"/>
      <c r="O247" s="68"/>
      <c r="P247" s="69"/>
      <c r="Q247" s="70"/>
      <c r="R247" s="74"/>
      <c r="S247" s="75"/>
      <c r="T247" s="76"/>
      <c r="U247" s="98" t="s">
        <v>32</v>
      </c>
      <c r="V247" s="99"/>
      <c r="W247" s="100"/>
      <c r="X247" s="22" t="s">
        <v>298</v>
      </c>
      <c r="Y247" s="23" t="s">
        <v>33</v>
      </c>
      <c r="Z247" s="24">
        <v>32</v>
      </c>
      <c r="AA247" s="22" t="s">
        <v>298</v>
      </c>
      <c r="AB247" s="23" t="s">
        <v>33</v>
      </c>
      <c r="AC247" s="24">
        <v>34</v>
      </c>
      <c r="AD247" s="104">
        <f>COUNTIF(C247:AC248,"○")</f>
        <v>3</v>
      </c>
      <c r="AE247" s="93">
        <f>COUNTIF(C247:AC248,"●")</f>
        <v>2</v>
      </c>
      <c r="AF247" s="93">
        <f>COUNTIF(C247:AC248,"△")</f>
        <v>1</v>
      </c>
      <c r="AG247" s="93">
        <f>+AD247*3+AF247*1</f>
        <v>10</v>
      </c>
      <c r="AH247" s="93">
        <f t="shared" ref="AH247" si="279">+E248+H248+K248+N248+Q248+T248+W248+Z248+AC248</f>
        <v>54</v>
      </c>
      <c r="AI247" s="93">
        <f t="shared" ref="AI247" si="280">+C248+F248+I248+L248+O248+R248+U248+X248+AA248</f>
        <v>38</v>
      </c>
      <c r="AJ247" s="93">
        <f t="shared" ref="AJ247" si="281">+RANK(AG247,$AG$235:$AG$252,0)*100+RANK(AH247,$AH$235:$AH$252,1)*10+RANK(AI247,$AI$235:$AI$252,0)</f>
        <v>384</v>
      </c>
      <c r="AK247" s="93">
        <f t="shared" ref="AK247" si="282">+RANK(AJ247,$AJ$235:$AJ$252,1)</f>
        <v>3</v>
      </c>
    </row>
    <row r="248" spans="1:37" ht="15.95" customHeight="1" x14ac:dyDescent="0.15">
      <c r="A248" s="95"/>
      <c r="B248" s="97"/>
      <c r="C248" s="77">
        <v>2</v>
      </c>
      <c r="D248" s="78" t="s">
        <v>647</v>
      </c>
      <c r="E248" s="79">
        <v>16</v>
      </c>
      <c r="F248" s="71">
        <v>7</v>
      </c>
      <c r="G248" s="72" t="s">
        <v>642</v>
      </c>
      <c r="H248" s="73">
        <v>4</v>
      </c>
      <c r="I248" s="84">
        <v>5</v>
      </c>
      <c r="J248" s="85" t="s">
        <v>638</v>
      </c>
      <c r="K248" s="86">
        <v>5</v>
      </c>
      <c r="L248" s="71">
        <v>7</v>
      </c>
      <c r="M248" s="72" t="s">
        <v>648</v>
      </c>
      <c r="N248" s="73">
        <v>6</v>
      </c>
      <c r="O248" s="71">
        <v>14</v>
      </c>
      <c r="P248" s="72" t="s">
        <v>669</v>
      </c>
      <c r="Q248" s="73">
        <v>6</v>
      </c>
      <c r="R248" s="77">
        <v>3</v>
      </c>
      <c r="S248" s="78" t="s">
        <v>628</v>
      </c>
      <c r="T248" s="79">
        <v>17</v>
      </c>
      <c r="U248" s="101"/>
      <c r="V248" s="102"/>
      <c r="W248" s="103"/>
      <c r="X248" s="25"/>
      <c r="Y248" s="26" t="s">
        <v>33</v>
      </c>
      <c r="Z248" s="27"/>
      <c r="AA248" s="25"/>
      <c r="AB248" s="26" t="s">
        <v>33</v>
      </c>
      <c r="AC248" s="27"/>
      <c r="AD248" s="105"/>
      <c r="AE248" s="94"/>
      <c r="AF248" s="94"/>
      <c r="AG248" s="94"/>
      <c r="AH248" s="94"/>
      <c r="AI248" s="94"/>
      <c r="AJ248" s="94"/>
      <c r="AK248" s="94"/>
    </row>
    <row r="249" spans="1:37" ht="15.95" customHeight="1" x14ac:dyDescent="0.15">
      <c r="A249" s="95">
        <v>80</v>
      </c>
      <c r="B249" s="96" t="str">
        <f>IF(データ２!B160="","",VLOOKUP(A249,データ２!$A$2:$B$180,2))</f>
        <v>晴海アポローズ</v>
      </c>
      <c r="C249" s="74"/>
      <c r="D249" s="75"/>
      <c r="E249" s="76"/>
      <c r="F249" s="22" t="s">
        <v>298</v>
      </c>
      <c r="G249" s="23" t="s">
        <v>33</v>
      </c>
      <c r="H249" s="24">
        <v>2</v>
      </c>
      <c r="I249" s="68"/>
      <c r="J249" s="69"/>
      <c r="K249" s="70"/>
      <c r="L249" s="22" t="s">
        <v>298</v>
      </c>
      <c r="M249" s="23" t="s">
        <v>33</v>
      </c>
      <c r="N249" s="24">
        <v>17</v>
      </c>
      <c r="O249" s="22" t="s">
        <v>298</v>
      </c>
      <c r="P249" s="23" t="s">
        <v>33</v>
      </c>
      <c r="Q249" s="24">
        <v>23</v>
      </c>
      <c r="R249" s="22" t="s">
        <v>298</v>
      </c>
      <c r="S249" s="23" t="s">
        <v>33</v>
      </c>
      <c r="T249" s="24">
        <v>28</v>
      </c>
      <c r="U249" s="22" t="s">
        <v>298</v>
      </c>
      <c r="V249" s="23" t="s">
        <v>33</v>
      </c>
      <c r="W249" s="24">
        <v>32</v>
      </c>
      <c r="X249" s="98" t="s">
        <v>32</v>
      </c>
      <c r="Y249" s="99"/>
      <c r="Z249" s="100"/>
      <c r="AA249" s="22" t="s">
        <v>298</v>
      </c>
      <c r="AB249" s="23" t="s">
        <v>33</v>
      </c>
      <c r="AC249" s="24">
        <v>36</v>
      </c>
      <c r="AD249" s="104">
        <f>COUNTIF(C249:AC250,"○")</f>
        <v>1</v>
      </c>
      <c r="AE249" s="93">
        <f>COUNTIF(C249:AC250,"●")</f>
        <v>1</v>
      </c>
      <c r="AF249" s="93">
        <f>COUNTIF(C249:AC250,"△")</f>
        <v>0</v>
      </c>
      <c r="AG249" s="93">
        <f>+AD249*3+AF249*1</f>
        <v>3</v>
      </c>
      <c r="AH249" s="93">
        <f t="shared" ref="AH249" si="283">+E250+H250+K250+N250+Q250+T250+W250+Z250+AC250</f>
        <v>21</v>
      </c>
      <c r="AI249" s="93">
        <f t="shared" ref="AI249" si="284">+C250+F250+I250+L250+O250+R250+U250+X250+AA250</f>
        <v>11</v>
      </c>
      <c r="AJ249" s="93">
        <f t="shared" ref="AJ249" si="285">+RANK(AG249,$AG$235:$AG$252,0)*100+RANK(AH249,$AH$235:$AH$252,1)*10+RANK(AI249,$AI$235:$AI$252,0)</f>
        <v>566</v>
      </c>
      <c r="AK249" s="93">
        <f t="shared" ref="AK249" si="286">+RANK(AJ249,$AJ$235:$AJ$252,1)</f>
        <v>5</v>
      </c>
    </row>
    <row r="250" spans="1:37" ht="15.95" customHeight="1" x14ac:dyDescent="0.15">
      <c r="A250" s="95"/>
      <c r="B250" s="97"/>
      <c r="C250" s="77">
        <v>5</v>
      </c>
      <c r="D250" s="78" t="s">
        <v>644</v>
      </c>
      <c r="E250" s="79">
        <v>16</v>
      </c>
      <c r="F250" s="25"/>
      <c r="G250" s="26" t="s">
        <v>33</v>
      </c>
      <c r="H250" s="27"/>
      <c r="I250" s="71">
        <v>6</v>
      </c>
      <c r="J250" s="72" t="s">
        <v>653</v>
      </c>
      <c r="K250" s="73">
        <v>5</v>
      </c>
      <c r="L250" s="25"/>
      <c r="M250" s="26" t="s">
        <v>33</v>
      </c>
      <c r="N250" s="27"/>
      <c r="O250" s="25"/>
      <c r="P250" s="26" t="s">
        <v>33</v>
      </c>
      <c r="Q250" s="27"/>
      <c r="R250" s="25"/>
      <c r="S250" s="26" t="s">
        <v>33</v>
      </c>
      <c r="T250" s="27"/>
      <c r="U250" s="25"/>
      <c r="V250" s="26" t="s">
        <v>33</v>
      </c>
      <c r="W250" s="27"/>
      <c r="X250" s="101"/>
      <c r="Y250" s="102"/>
      <c r="Z250" s="103"/>
      <c r="AA250" s="25"/>
      <c r="AB250" s="26" t="s">
        <v>33</v>
      </c>
      <c r="AC250" s="27"/>
      <c r="AD250" s="105"/>
      <c r="AE250" s="94"/>
      <c r="AF250" s="94"/>
      <c r="AG250" s="94"/>
      <c r="AH250" s="94"/>
      <c r="AI250" s="94"/>
      <c r="AJ250" s="94"/>
      <c r="AK250" s="94"/>
    </row>
    <row r="251" spans="1:37" ht="15.95" customHeight="1" x14ac:dyDescent="0.15">
      <c r="A251" s="95">
        <v>81</v>
      </c>
      <c r="B251" s="96" t="str">
        <f>IF(データ２!B162="","",VLOOKUP(A251,データ２!$A$2:$B$180,2))</f>
        <v>大島中央</v>
      </c>
      <c r="C251" s="74"/>
      <c r="D251" s="75"/>
      <c r="E251" s="76"/>
      <c r="F251" s="22" t="s">
        <v>298</v>
      </c>
      <c r="G251" s="23" t="s">
        <v>33</v>
      </c>
      <c r="H251" s="24">
        <v>9</v>
      </c>
      <c r="I251" s="22" t="s">
        <v>298</v>
      </c>
      <c r="J251" s="23" t="s">
        <v>33</v>
      </c>
      <c r="K251" s="24">
        <v>16</v>
      </c>
      <c r="L251" s="22" t="s">
        <v>298</v>
      </c>
      <c r="M251" s="23" t="s">
        <v>33</v>
      </c>
      <c r="N251" s="24">
        <v>22</v>
      </c>
      <c r="O251" s="22" t="s">
        <v>298</v>
      </c>
      <c r="P251" s="23" t="s">
        <v>33</v>
      </c>
      <c r="Q251" s="24">
        <v>27</v>
      </c>
      <c r="R251" s="22" t="s">
        <v>298</v>
      </c>
      <c r="S251" s="23" t="s">
        <v>33</v>
      </c>
      <c r="T251" s="24">
        <v>31</v>
      </c>
      <c r="U251" s="22" t="s">
        <v>298</v>
      </c>
      <c r="V251" s="23" t="s">
        <v>33</v>
      </c>
      <c r="W251" s="24">
        <v>34</v>
      </c>
      <c r="X251" s="22" t="s">
        <v>298</v>
      </c>
      <c r="Y251" s="23" t="s">
        <v>33</v>
      </c>
      <c r="Z251" s="24">
        <v>36</v>
      </c>
      <c r="AA251" s="98" t="s">
        <v>32</v>
      </c>
      <c r="AB251" s="99"/>
      <c r="AC251" s="100"/>
      <c r="AD251" s="104">
        <f>COUNTIF(C251:AC252,"○")</f>
        <v>0</v>
      </c>
      <c r="AE251" s="93">
        <f>COUNTIF(C251:AC252,"●")</f>
        <v>1</v>
      </c>
      <c r="AF251" s="93">
        <f>COUNTIF(C251:AC252,"△")</f>
        <v>0</v>
      </c>
      <c r="AG251" s="93">
        <f>+AD251*3+AF251*1</f>
        <v>0</v>
      </c>
      <c r="AH251" s="93">
        <f t="shared" ref="AH251" si="287">+E252+H252+K252+N252+Q252+T252+W252+Z252+AC252</f>
        <v>19</v>
      </c>
      <c r="AI251" s="93">
        <f t="shared" ref="AI251" si="288">+C252+F252+I252+L252+O252+R252+U252+X252+AA252</f>
        <v>0</v>
      </c>
      <c r="AJ251" s="93">
        <f t="shared" ref="AJ251" si="289">+RANK(AG251,$AG$235:$AG$252,0)*100+RANK(AH251,$AH$235:$AH$252,1)*10+RANK(AI251,$AI$235:$AI$252,0)</f>
        <v>759</v>
      </c>
      <c r="AK251" s="93">
        <f t="shared" ref="AK251" si="290">+RANK(AJ251,$AJ$235:$AJ$252,1)</f>
        <v>8</v>
      </c>
    </row>
    <row r="252" spans="1:37" ht="15.95" customHeight="1" x14ac:dyDescent="0.15">
      <c r="A252" s="95"/>
      <c r="B252" s="97"/>
      <c r="C252" s="77">
        <v>0</v>
      </c>
      <c r="D252" s="78" t="s">
        <v>641</v>
      </c>
      <c r="E252" s="79">
        <v>19</v>
      </c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25"/>
      <c r="S252" s="26" t="s">
        <v>33</v>
      </c>
      <c r="T252" s="27"/>
      <c r="U252" s="25"/>
      <c r="V252" s="26" t="s">
        <v>33</v>
      </c>
      <c r="W252" s="27"/>
      <c r="X252" s="25"/>
      <c r="Y252" s="26" t="s">
        <v>33</v>
      </c>
      <c r="Z252" s="27"/>
      <c r="AA252" s="101"/>
      <c r="AB252" s="102"/>
      <c r="AC252" s="103"/>
      <c r="AD252" s="105"/>
      <c r="AE252" s="94"/>
      <c r="AF252" s="94"/>
      <c r="AG252" s="94"/>
      <c r="AH252" s="94"/>
      <c r="AI252" s="94"/>
      <c r="AJ252" s="94"/>
      <c r="AK252" s="94"/>
    </row>
    <row r="253" spans="1:37" x14ac:dyDescent="0.15">
      <c r="AD253" s="16">
        <f>SUM(AD235:AD252)</f>
        <v>15</v>
      </c>
      <c r="AE253" s="16">
        <f>SUM(AE235:AE252)</f>
        <v>15</v>
      </c>
      <c r="AF253" s="16">
        <f>SUM(AF235:AF252)</f>
        <v>2</v>
      </c>
      <c r="AH253" s="16">
        <f>SUM(AH235:AH252)</f>
        <v>304</v>
      </c>
      <c r="AI253" s="16">
        <f>SUM(AI235:AI252)</f>
        <v>304</v>
      </c>
    </row>
    <row r="260" spans="1:37" x14ac:dyDescent="0.15">
      <c r="B260" s="10" t="str">
        <f>+データ１!$B$2</f>
        <v>2016/2/1</v>
      </c>
      <c r="C260" s="7" t="str">
        <f>+データ１!$B$4</f>
        <v xml:space="preserve">２０１６年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第１０回大会  　　　        　Ｊブロック     　　              ２０１６</v>
      </c>
      <c r="C261" s="106" t="str">
        <f>+IF(B262="","",+B262)</f>
        <v>池雪ジュニアＳ</v>
      </c>
      <c r="D261" s="107"/>
      <c r="E261" s="108"/>
      <c r="F261" s="106" t="str">
        <f>+IF(B264="","",+B264)</f>
        <v>深川ジャイアンツ</v>
      </c>
      <c r="G261" s="107"/>
      <c r="H261" s="108"/>
      <c r="I261" s="106" t="str">
        <f>+IF(B266="","",+B266)</f>
        <v>茗荷谷クラブ</v>
      </c>
      <c r="J261" s="107"/>
      <c r="K261" s="108"/>
      <c r="L261" s="106" t="str">
        <f>+IF(B268="","",+B268)</f>
        <v>レッドシャークス</v>
      </c>
      <c r="M261" s="107"/>
      <c r="N261" s="108"/>
      <c r="O261" s="106" t="str">
        <f>+IF(B270="","",+B270)</f>
        <v>サンジュニア</v>
      </c>
      <c r="P261" s="107"/>
      <c r="Q261" s="108"/>
      <c r="R261" s="106" t="str">
        <f>+IF(B272="","",+B272)</f>
        <v>レッドファイヤーズ</v>
      </c>
      <c r="S261" s="107"/>
      <c r="T261" s="108"/>
      <c r="U261" s="106" t="str">
        <f>+IF(B274="","",+B274)</f>
        <v>勝どきＤ・Ｎ・Ｈ</v>
      </c>
      <c r="V261" s="107"/>
      <c r="W261" s="108"/>
      <c r="X261" s="106" t="str">
        <f>+IF(B276="","",+B276)</f>
        <v>大門東港オーシャン</v>
      </c>
      <c r="Y261" s="107"/>
      <c r="Z261" s="108"/>
      <c r="AA261" s="106" t="str">
        <f>+IF(B278="","",+B278)</f>
        <v>不動パイレーツ</v>
      </c>
      <c r="AB261" s="107"/>
      <c r="AC261" s="108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622</v>
      </c>
      <c r="AK261" s="12" t="s">
        <v>22</v>
      </c>
    </row>
    <row r="262" spans="1:37" ht="15.95" customHeight="1" x14ac:dyDescent="0.15">
      <c r="A262" s="95">
        <v>82</v>
      </c>
      <c r="B262" s="96" t="str">
        <f>IF(データ２!B164="","",VLOOKUP(A262,データ２!$A$2:$B$180,2))</f>
        <v>池雪ジュニアＳ</v>
      </c>
      <c r="C262" s="98" t="s">
        <v>32</v>
      </c>
      <c r="D262" s="99"/>
      <c r="E262" s="100"/>
      <c r="F262" s="68"/>
      <c r="G262" s="69"/>
      <c r="H262" s="70"/>
      <c r="I262" s="22" t="s">
        <v>513</v>
      </c>
      <c r="J262" s="23" t="s">
        <v>33</v>
      </c>
      <c r="K262" s="24">
        <v>33</v>
      </c>
      <c r="L262" s="22" t="s">
        <v>513</v>
      </c>
      <c r="M262" s="23" t="s">
        <v>33</v>
      </c>
      <c r="N262" s="24">
        <v>29</v>
      </c>
      <c r="O262" s="22" t="s">
        <v>513</v>
      </c>
      <c r="P262" s="23" t="s">
        <v>33</v>
      </c>
      <c r="Q262" s="24">
        <v>25</v>
      </c>
      <c r="R262" s="68"/>
      <c r="S262" s="69"/>
      <c r="T262" s="70"/>
      <c r="U262" s="68"/>
      <c r="V262" s="69"/>
      <c r="W262" s="70"/>
      <c r="X262" s="22" t="s">
        <v>513</v>
      </c>
      <c r="Y262" s="23" t="s">
        <v>33</v>
      </c>
      <c r="Z262" s="24">
        <v>5</v>
      </c>
      <c r="AA262" s="74"/>
      <c r="AB262" s="75"/>
      <c r="AC262" s="76"/>
      <c r="AD262" s="104">
        <f>COUNTIF(C262:AC263,"○")</f>
        <v>3</v>
      </c>
      <c r="AE262" s="93">
        <f>COUNTIF(C262:AC263,"●")</f>
        <v>1</v>
      </c>
      <c r="AF262" s="93">
        <f>COUNTIF(C262:AC263,"△")</f>
        <v>0</v>
      </c>
      <c r="AG262" s="93">
        <f>+AD262*3+AF262*1</f>
        <v>9</v>
      </c>
      <c r="AH262" s="93">
        <f>+E263+H263+K263+N263+Q263+T263+W263+Z263+AC263</f>
        <v>12</v>
      </c>
      <c r="AI262" s="93">
        <f>+C263+F263+I263+L263+O263+R263+U263+X263+AA263</f>
        <v>39</v>
      </c>
      <c r="AJ262" s="93">
        <f>+RANK(AG262,$AG$262:$AG$279,0)*100+RANK(AH262,$AH$262:$AH$279,1)*10+RANK(AI262,$AI$262:$AI$279,0)</f>
        <v>241</v>
      </c>
      <c r="AK262" s="93">
        <f>+RANK(AJ262,$AJ$262:$AJ$279,1)</f>
        <v>3</v>
      </c>
    </row>
    <row r="263" spans="1:37" ht="15.95" customHeight="1" x14ac:dyDescent="0.15">
      <c r="A263" s="95"/>
      <c r="B263" s="97"/>
      <c r="C263" s="101"/>
      <c r="D263" s="102"/>
      <c r="E263" s="103"/>
      <c r="F263" s="71">
        <v>9</v>
      </c>
      <c r="G263" s="72" t="s">
        <v>676</v>
      </c>
      <c r="H263" s="73">
        <v>5</v>
      </c>
      <c r="I263" s="25"/>
      <c r="J263" s="26" t="s">
        <v>33</v>
      </c>
      <c r="K263" s="27"/>
      <c r="L263" s="25"/>
      <c r="M263" s="26" t="s">
        <v>33</v>
      </c>
      <c r="N263" s="27"/>
      <c r="O263" s="25"/>
      <c r="P263" s="26" t="s">
        <v>33</v>
      </c>
      <c r="Q263" s="27"/>
      <c r="R263" s="71">
        <v>16</v>
      </c>
      <c r="S263" s="72" t="s">
        <v>623</v>
      </c>
      <c r="T263" s="73">
        <v>1</v>
      </c>
      <c r="U263" s="71">
        <v>10</v>
      </c>
      <c r="V263" s="72" t="s">
        <v>674</v>
      </c>
      <c r="W263" s="73">
        <v>1</v>
      </c>
      <c r="X263" s="25"/>
      <c r="Y263" s="26" t="s">
        <v>33</v>
      </c>
      <c r="Z263" s="27"/>
      <c r="AA263" s="77">
        <v>4</v>
      </c>
      <c r="AB263" s="78" t="s">
        <v>649</v>
      </c>
      <c r="AC263" s="79">
        <v>5</v>
      </c>
      <c r="AD263" s="105"/>
      <c r="AE263" s="94"/>
      <c r="AF263" s="94"/>
      <c r="AG263" s="94"/>
      <c r="AH263" s="94"/>
      <c r="AI263" s="94"/>
      <c r="AJ263" s="94"/>
      <c r="AK263" s="94"/>
    </row>
    <row r="264" spans="1:37" ht="15.95" customHeight="1" x14ac:dyDescent="0.15">
      <c r="A264" s="95">
        <v>83</v>
      </c>
      <c r="B264" s="96" t="str">
        <f>IF(データ２!B166="","",VLOOKUP(A264,データ２!$A$2:$B$180,2))</f>
        <v>深川ジャイアンツ</v>
      </c>
      <c r="C264" s="74"/>
      <c r="D264" s="75"/>
      <c r="E264" s="76"/>
      <c r="F264" s="98" t="s">
        <v>32</v>
      </c>
      <c r="G264" s="99"/>
      <c r="H264" s="100"/>
      <c r="I264" s="74"/>
      <c r="J264" s="75"/>
      <c r="K264" s="76"/>
      <c r="L264" s="74"/>
      <c r="M264" s="75"/>
      <c r="N264" s="76"/>
      <c r="O264" s="74"/>
      <c r="P264" s="75"/>
      <c r="Q264" s="76"/>
      <c r="R264" s="74"/>
      <c r="S264" s="75"/>
      <c r="T264" s="76"/>
      <c r="U264" s="74"/>
      <c r="V264" s="75"/>
      <c r="W264" s="76"/>
      <c r="X264" s="22" t="s">
        <v>513</v>
      </c>
      <c r="Y264" s="23" t="s">
        <v>33</v>
      </c>
      <c r="Z264" s="24">
        <v>2</v>
      </c>
      <c r="AA264" s="74"/>
      <c r="AB264" s="75"/>
      <c r="AC264" s="76"/>
      <c r="AD264" s="104">
        <f>COUNTIF(C264:AC265,"○")</f>
        <v>0</v>
      </c>
      <c r="AE264" s="93">
        <f>COUNTIF(C264:AC265,"●")</f>
        <v>7</v>
      </c>
      <c r="AF264" s="93">
        <f>COUNTIF(C264:AC265,"△")</f>
        <v>0</v>
      </c>
      <c r="AG264" s="93">
        <f>+AD264*3+AF264*1</f>
        <v>0</v>
      </c>
      <c r="AH264" s="93">
        <f t="shared" ref="AH264" si="291">+E265+H265+K265+N265+Q265+T265+W265+Z265+AC265</f>
        <v>53</v>
      </c>
      <c r="AI264" s="93">
        <f t="shared" ref="AI264" si="292">+C265+F265+I265+L265+O265+R265+U265+X265+AA265</f>
        <v>23</v>
      </c>
      <c r="AJ264" s="93">
        <f t="shared" ref="AJ264" si="293">+RANK(AG264,$AG$262:$AG$279,0)*100+RANK(AH264,$AH$262:$AH$279,1)*10+RANK(AI264,$AI$262:$AI$279,0)</f>
        <v>894</v>
      </c>
      <c r="AK264" s="93">
        <f t="shared" ref="AK264" si="294">+RANK(AJ264,$AJ$262:$AJ$279,1)</f>
        <v>9</v>
      </c>
    </row>
    <row r="265" spans="1:37" ht="15.95" customHeight="1" x14ac:dyDescent="0.15">
      <c r="A265" s="95"/>
      <c r="B265" s="97"/>
      <c r="C265" s="77">
        <v>5</v>
      </c>
      <c r="D265" s="78" t="s">
        <v>677</v>
      </c>
      <c r="E265" s="79">
        <v>9</v>
      </c>
      <c r="F265" s="101"/>
      <c r="G265" s="102"/>
      <c r="H265" s="103"/>
      <c r="I265" s="77">
        <v>1</v>
      </c>
      <c r="J265" s="78" t="s">
        <v>651</v>
      </c>
      <c r="K265" s="79">
        <v>9</v>
      </c>
      <c r="L265" s="77">
        <v>4</v>
      </c>
      <c r="M265" s="78" t="s">
        <v>675</v>
      </c>
      <c r="N265" s="79">
        <v>8</v>
      </c>
      <c r="O265" s="77">
        <v>5</v>
      </c>
      <c r="P265" s="78" t="s">
        <v>628</v>
      </c>
      <c r="Q265" s="79">
        <v>6</v>
      </c>
      <c r="R265" s="77">
        <v>2</v>
      </c>
      <c r="S265" s="78" t="s">
        <v>657</v>
      </c>
      <c r="T265" s="79">
        <v>6</v>
      </c>
      <c r="U265" s="77">
        <v>5</v>
      </c>
      <c r="V265" s="78" t="s">
        <v>628</v>
      </c>
      <c r="W265" s="79">
        <v>8</v>
      </c>
      <c r="X265" s="25"/>
      <c r="Y265" s="26" t="s">
        <v>33</v>
      </c>
      <c r="Z265" s="27"/>
      <c r="AA265" s="77">
        <v>1</v>
      </c>
      <c r="AB265" s="78" t="s">
        <v>641</v>
      </c>
      <c r="AC265" s="79">
        <v>7</v>
      </c>
      <c r="AD265" s="105"/>
      <c r="AE265" s="94"/>
      <c r="AF265" s="94"/>
      <c r="AG265" s="94"/>
      <c r="AH265" s="94"/>
      <c r="AI265" s="94"/>
      <c r="AJ265" s="94"/>
      <c r="AK265" s="94"/>
    </row>
    <row r="266" spans="1:37" ht="15.95" customHeight="1" x14ac:dyDescent="0.15">
      <c r="A266" s="95">
        <v>84</v>
      </c>
      <c r="B266" s="96" t="str">
        <f>IF(データ２!B168="","",VLOOKUP(A266,データ２!$A$2:$B$180,2))</f>
        <v>茗荷谷クラブ</v>
      </c>
      <c r="C266" s="22" t="s">
        <v>513</v>
      </c>
      <c r="D266" s="23" t="s">
        <v>33</v>
      </c>
      <c r="E266" s="24">
        <v>33</v>
      </c>
      <c r="F266" s="68"/>
      <c r="G266" s="69"/>
      <c r="H266" s="70"/>
      <c r="I266" s="98" t="s">
        <v>32</v>
      </c>
      <c r="J266" s="99"/>
      <c r="K266" s="100"/>
      <c r="L266" s="81"/>
      <c r="M266" s="82"/>
      <c r="N266" s="83"/>
      <c r="O266" s="22" t="s">
        <v>513</v>
      </c>
      <c r="P266" s="23" t="s">
        <v>33</v>
      </c>
      <c r="Q266" s="24">
        <v>15</v>
      </c>
      <c r="R266" s="22" t="s">
        <v>513</v>
      </c>
      <c r="S266" s="23" t="s">
        <v>33</v>
      </c>
      <c r="T266" s="24">
        <v>7</v>
      </c>
      <c r="U266" s="22" t="s">
        <v>513</v>
      </c>
      <c r="V266" s="23" t="s">
        <v>33</v>
      </c>
      <c r="W266" s="24">
        <v>3</v>
      </c>
      <c r="X266" s="22" t="s">
        <v>513</v>
      </c>
      <c r="Y266" s="23" t="s">
        <v>33</v>
      </c>
      <c r="Z266" s="24">
        <v>10</v>
      </c>
      <c r="AA266" s="22" t="s">
        <v>513</v>
      </c>
      <c r="AB266" s="23" t="s">
        <v>33</v>
      </c>
      <c r="AC266" s="24">
        <v>16</v>
      </c>
      <c r="AD266" s="104">
        <f>COUNTIF(C266:AC267,"○")</f>
        <v>1</v>
      </c>
      <c r="AE266" s="93">
        <f>COUNTIF(C266:AC267,"●")</f>
        <v>0</v>
      </c>
      <c r="AF266" s="93">
        <f>COUNTIF(C266:AC267,"△")</f>
        <v>1</v>
      </c>
      <c r="AG266" s="93">
        <f>+AD266*3+AF266*1</f>
        <v>4</v>
      </c>
      <c r="AH266" s="93">
        <f t="shared" ref="AH266" si="295">+E267+H267+K267+N267+Q267+T267+W267+Z267+AC267</f>
        <v>5</v>
      </c>
      <c r="AI266" s="93">
        <f t="shared" ref="AI266" si="296">+C267+F267+I267+L267+O267+R267+U267+X267+AA267</f>
        <v>13</v>
      </c>
      <c r="AJ266" s="93">
        <f t="shared" ref="AJ266" si="297">+RANK(AG266,$AG$262:$AG$279,0)*100+RANK(AH266,$AH$262:$AH$279,1)*10+RANK(AI266,$AI$262:$AI$279,0)</f>
        <v>416</v>
      </c>
      <c r="AK266" s="93">
        <f t="shared" ref="AK266" si="298">+RANK(AJ266,$AJ$262:$AJ$279,1)</f>
        <v>4</v>
      </c>
    </row>
    <row r="267" spans="1:37" ht="15.95" customHeight="1" x14ac:dyDescent="0.15">
      <c r="A267" s="95"/>
      <c r="B267" s="97"/>
      <c r="C267" s="25"/>
      <c r="D267" s="26" t="s">
        <v>33</v>
      </c>
      <c r="E267" s="27"/>
      <c r="F267" s="71">
        <v>9</v>
      </c>
      <c r="G267" s="72" t="s">
        <v>652</v>
      </c>
      <c r="H267" s="73">
        <v>1</v>
      </c>
      <c r="I267" s="101"/>
      <c r="J267" s="102"/>
      <c r="K267" s="103"/>
      <c r="L267" s="84">
        <v>4</v>
      </c>
      <c r="M267" s="85" t="s">
        <v>638</v>
      </c>
      <c r="N267" s="86">
        <v>4</v>
      </c>
      <c r="O267" s="25"/>
      <c r="P267" s="26" t="s">
        <v>33</v>
      </c>
      <c r="Q267" s="27"/>
      <c r="R267" s="25"/>
      <c r="S267" s="26" t="s">
        <v>33</v>
      </c>
      <c r="T267" s="27"/>
      <c r="U267" s="25"/>
      <c r="V267" s="26" t="s">
        <v>33</v>
      </c>
      <c r="W267" s="27"/>
      <c r="X267" s="25"/>
      <c r="Y267" s="26" t="s">
        <v>33</v>
      </c>
      <c r="Z267" s="27"/>
      <c r="AA267" s="25"/>
      <c r="AB267" s="26" t="s">
        <v>33</v>
      </c>
      <c r="AC267" s="27"/>
      <c r="AD267" s="105"/>
      <c r="AE267" s="94"/>
      <c r="AF267" s="94"/>
      <c r="AG267" s="94"/>
      <c r="AH267" s="94"/>
      <c r="AI267" s="94"/>
      <c r="AJ267" s="94"/>
      <c r="AK267" s="94"/>
    </row>
    <row r="268" spans="1:37" ht="15.95" customHeight="1" x14ac:dyDescent="0.15">
      <c r="A268" s="95">
        <v>85</v>
      </c>
      <c r="B268" s="96" t="str">
        <f>IF(データ２!B170="","",VLOOKUP(A268,データ２!$A$2:$B$180,2))</f>
        <v>レッドシャークス</v>
      </c>
      <c r="C268" s="22" t="s">
        <v>513</v>
      </c>
      <c r="D268" s="23" t="s">
        <v>33</v>
      </c>
      <c r="E268" s="24">
        <v>29</v>
      </c>
      <c r="F268" s="68"/>
      <c r="G268" s="69"/>
      <c r="H268" s="70"/>
      <c r="I268" s="81"/>
      <c r="J268" s="82"/>
      <c r="K268" s="83"/>
      <c r="L268" s="98" t="s">
        <v>32</v>
      </c>
      <c r="M268" s="99"/>
      <c r="N268" s="100"/>
      <c r="O268" s="22" t="s">
        <v>513</v>
      </c>
      <c r="P268" s="23" t="s">
        <v>33</v>
      </c>
      <c r="Q268" s="24">
        <v>8</v>
      </c>
      <c r="R268" s="22" t="s">
        <v>513</v>
      </c>
      <c r="S268" s="23" t="s">
        <v>33</v>
      </c>
      <c r="T268" s="24">
        <v>4</v>
      </c>
      <c r="U268" s="22" t="s">
        <v>513</v>
      </c>
      <c r="V268" s="23" t="s">
        <v>33</v>
      </c>
      <c r="W268" s="24">
        <v>11</v>
      </c>
      <c r="X268" s="22" t="s">
        <v>513</v>
      </c>
      <c r="Y268" s="23" t="s">
        <v>33</v>
      </c>
      <c r="Z268" s="24">
        <v>17</v>
      </c>
      <c r="AA268" s="74"/>
      <c r="AB268" s="75"/>
      <c r="AC268" s="76"/>
      <c r="AD268" s="104">
        <f>COUNTIF(C268:AC269,"○")</f>
        <v>1</v>
      </c>
      <c r="AE268" s="93">
        <f>COUNTIF(C268:AC269,"●")</f>
        <v>1</v>
      </c>
      <c r="AF268" s="93">
        <f>COUNTIF(C268:AC269,"△")</f>
        <v>1</v>
      </c>
      <c r="AG268" s="93">
        <f>+AD268*3+AF268*1</f>
        <v>4</v>
      </c>
      <c r="AH268" s="93">
        <f t="shared" ref="AH268" si="299">+E269+H269+K269+N269+Q269+T269+W269+Z269+AC269</f>
        <v>18</v>
      </c>
      <c r="AI268" s="93">
        <f t="shared" ref="AI268" si="300">+C269+F269+I269+L269+O269+R269+U269+X269+AA269</f>
        <v>14</v>
      </c>
      <c r="AJ268" s="93">
        <f t="shared" ref="AJ268" si="301">+RANK(AG268,$AG$262:$AG$279,0)*100+RANK(AH268,$AH$262:$AH$279,1)*10+RANK(AI268,$AI$262:$AI$279,0)</f>
        <v>455</v>
      </c>
      <c r="AK268" s="93">
        <f t="shared" ref="AK268" si="302">+RANK(AJ268,$AJ$262:$AJ$279,1)</f>
        <v>5</v>
      </c>
    </row>
    <row r="269" spans="1:37" ht="15.95" customHeight="1" x14ac:dyDescent="0.15">
      <c r="A269" s="95"/>
      <c r="B269" s="97"/>
      <c r="C269" s="25"/>
      <c r="D269" s="26" t="s">
        <v>33</v>
      </c>
      <c r="E269" s="27"/>
      <c r="F269" s="71">
        <v>8</v>
      </c>
      <c r="G269" s="72" t="s">
        <v>674</v>
      </c>
      <c r="H269" s="73">
        <v>4</v>
      </c>
      <c r="I269" s="84">
        <v>4</v>
      </c>
      <c r="J269" s="85" t="s">
        <v>638</v>
      </c>
      <c r="K269" s="86">
        <v>4</v>
      </c>
      <c r="L269" s="101"/>
      <c r="M269" s="102"/>
      <c r="N269" s="103"/>
      <c r="O269" s="25"/>
      <c r="P269" s="26" t="s">
        <v>33</v>
      </c>
      <c r="Q269" s="27"/>
      <c r="R269" s="25"/>
      <c r="S269" s="26" t="s">
        <v>33</v>
      </c>
      <c r="T269" s="27"/>
      <c r="U269" s="25"/>
      <c r="V269" s="26" t="s">
        <v>33</v>
      </c>
      <c r="W269" s="27"/>
      <c r="X269" s="25"/>
      <c r="Y269" s="26" t="s">
        <v>33</v>
      </c>
      <c r="Z269" s="27"/>
      <c r="AA269" s="77">
        <v>2</v>
      </c>
      <c r="AB269" s="78" t="s">
        <v>660</v>
      </c>
      <c r="AC269" s="79">
        <v>10</v>
      </c>
      <c r="AD269" s="105"/>
      <c r="AE269" s="94"/>
      <c r="AF269" s="94"/>
      <c r="AG269" s="94"/>
      <c r="AH269" s="94"/>
      <c r="AI269" s="94"/>
      <c r="AJ269" s="94"/>
      <c r="AK269" s="94"/>
    </row>
    <row r="270" spans="1:37" ht="15.95" customHeight="1" x14ac:dyDescent="0.15">
      <c r="A270" s="95">
        <v>86</v>
      </c>
      <c r="B270" s="96" t="str">
        <f>IF(データ２!B172="","",VLOOKUP(A270,データ２!$A$2:$B$180,2))</f>
        <v>サンジュニア</v>
      </c>
      <c r="C270" s="22" t="s">
        <v>513</v>
      </c>
      <c r="D270" s="23" t="s">
        <v>33</v>
      </c>
      <c r="E270" s="24">
        <v>25</v>
      </c>
      <c r="F270" s="68"/>
      <c r="G270" s="69"/>
      <c r="H270" s="70"/>
      <c r="I270" s="22" t="s">
        <v>513</v>
      </c>
      <c r="J270" s="23" t="s">
        <v>33</v>
      </c>
      <c r="K270" s="24">
        <v>15</v>
      </c>
      <c r="L270" s="22" t="s">
        <v>513</v>
      </c>
      <c r="M270" s="23" t="s">
        <v>33</v>
      </c>
      <c r="N270" s="24">
        <v>8</v>
      </c>
      <c r="O270" s="98" t="s">
        <v>32</v>
      </c>
      <c r="P270" s="99"/>
      <c r="Q270" s="100"/>
      <c r="R270" s="68"/>
      <c r="S270" s="69"/>
      <c r="T270" s="70"/>
      <c r="U270" s="22" t="s">
        <v>513</v>
      </c>
      <c r="V270" s="23" t="s">
        <v>33</v>
      </c>
      <c r="W270" s="24">
        <v>18</v>
      </c>
      <c r="X270" s="68"/>
      <c r="Y270" s="69"/>
      <c r="Z270" s="70"/>
      <c r="AA270" s="22" t="s">
        <v>513</v>
      </c>
      <c r="AB270" s="23" t="s">
        <v>33</v>
      </c>
      <c r="AC270" s="24">
        <v>27</v>
      </c>
      <c r="AD270" s="104">
        <f>COUNTIF(C270:AC271,"○")</f>
        <v>3</v>
      </c>
      <c r="AE270" s="93">
        <f>COUNTIF(C270:AC271,"●")</f>
        <v>0</v>
      </c>
      <c r="AF270" s="93">
        <f>COUNTIF(C270:AC271,"△")</f>
        <v>0</v>
      </c>
      <c r="AG270" s="93">
        <f>+AD270*3+AF270*1</f>
        <v>9</v>
      </c>
      <c r="AH270" s="93">
        <f t="shared" ref="AH270" si="303">+E271+H271+K271+N271+Q271+T271+W271+Z271+AC271</f>
        <v>9</v>
      </c>
      <c r="AI270" s="93">
        <f t="shared" ref="AI270" si="304">+C271+F271+I271+L271+O271+R271+U271+X271+AA271</f>
        <v>37</v>
      </c>
      <c r="AJ270" s="93">
        <f t="shared" ref="AJ270" si="305">+RANK(AG270,$AG$262:$AG$279,0)*100+RANK(AH270,$AH$262:$AH$279,1)*10+RANK(AI270,$AI$262:$AI$279,0)</f>
        <v>232</v>
      </c>
      <c r="AK270" s="93">
        <f t="shared" ref="AK270" si="306">+RANK(AJ270,$AJ$262:$AJ$279,1)</f>
        <v>2</v>
      </c>
    </row>
    <row r="271" spans="1:37" ht="15.95" customHeight="1" x14ac:dyDescent="0.15">
      <c r="A271" s="95"/>
      <c r="B271" s="97"/>
      <c r="C271" s="25"/>
      <c r="D271" s="26" t="s">
        <v>33</v>
      </c>
      <c r="E271" s="27"/>
      <c r="F271" s="71">
        <v>6</v>
      </c>
      <c r="G271" s="72" t="s">
        <v>627</v>
      </c>
      <c r="H271" s="73">
        <v>5</v>
      </c>
      <c r="I271" s="25"/>
      <c r="J271" s="26" t="s">
        <v>33</v>
      </c>
      <c r="K271" s="27"/>
      <c r="L271" s="25"/>
      <c r="M271" s="26" t="s">
        <v>33</v>
      </c>
      <c r="N271" s="27"/>
      <c r="O271" s="101"/>
      <c r="P271" s="102"/>
      <c r="Q271" s="103"/>
      <c r="R271" s="71">
        <v>13</v>
      </c>
      <c r="S271" s="72" t="s">
        <v>636</v>
      </c>
      <c r="T271" s="73">
        <v>2</v>
      </c>
      <c r="U271" s="25"/>
      <c r="V271" s="26" t="s">
        <v>33</v>
      </c>
      <c r="W271" s="27"/>
      <c r="X271" s="71">
        <v>18</v>
      </c>
      <c r="Y271" s="72" t="s">
        <v>661</v>
      </c>
      <c r="Z271" s="73">
        <v>2</v>
      </c>
      <c r="AA271" s="25"/>
      <c r="AB271" s="26" t="s">
        <v>33</v>
      </c>
      <c r="AC271" s="27"/>
      <c r="AD271" s="105"/>
      <c r="AE271" s="94"/>
      <c r="AF271" s="94"/>
      <c r="AG271" s="94"/>
      <c r="AH271" s="94"/>
      <c r="AI271" s="94"/>
      <c r="AJ271" s="94"/>
      <c r="AK271" s="94"/>
    </row>
    <row r="272" spans="1:37" ht="15.95" customHeight="1" x14ac:dyDescent="0.15">
      <c r="A272" s="95">
        <v>87</v>
      </c>
      <c r="B272" s="96" t="str">
        <f>IF(データ２!B174="","",VLOOKUP(A272,データ２!$A$2:$B$180,2))</f>
        <v>レッドファイヤーズ</v>
      </c>
      <c r="C272" s="74"/>
      <c r="D272" s="75"/>
      <c r="E272" s="76"/>
      <c r="F272" s="68"/>
      <c r="G272" s="69"/>
      <c r="H272" s="70"/>
      <c r="I272" s="22" t="s">
        <v>513</v>
      </c>
      <c r="J272" s="23" t="s">
        <v>33</v>
      </c>
      <c r="K272" s="24">
        <v>7</v>
      </c>
      <c r="L272" s="22" t="s">
        <v>513</v>
      </c>
      <c r="M272" s="23" t="s">
        <v>33</v>
      </c>
      <c r="N272" s="24">
        <v>4</v>
      </c>
      <c r="O272" s="74"/>
      <c r="P272" s="75"/>
      <c r="Q272" s="76"/>
      <c r="R272" s="98" t="s">
        <v>32</v>
      </c>
      <c r="S272" s="99"/>
      <c r="T272" s="100"/>
      <c r="U272" s="22" t="s">
        <v>513</v>
      </c>
      <c r="V272" s="23" t="s">
        <v>33</v>
      </c>
      <c r="W272" s="24">
        <v>24</v>
      </c>
      <c r="X272" s="22" t="s">
        <v>513</v>
      </c>
      <c r="Y272" s="23" t="s">
        <v>33</v>
      </c>
      <c r="Z272" s="24">
        <v>28</v>
      </c>
      <c r="AA272" s="22" t="s">
        <v>513</v>
      </c>
      <c r="AB272" s="23" t="s">
        <v>33</v>
      </c>
      <c r="AC272" s="24">
        <v>31</v>
      </c>
      <c r="AD272" s="104">
        <f>COUNTIF(C272:AC273,"○")</f>
        <v>1</v>
      </c>
      <c r="AE272" s="93">
        <f>COUNTIF(C272:AC273,"●")</f>
        <v>2</v>
      </c>
      <c r="AF272" s="93">
        <f>COUNTIF(C272:AC273,"△")</f>
        <v>0</v>
      </c>
      <c r="AG272" s="93">
        <f>+AD272*3+AF272*1</f>
        <v>3</v>
      </c>
      <c r="AH272" s="93">
        <f t="shared" ref="AH272" si="307">+E273+H273+K273+N273+Q273+T273+W273+Z273+AC273</f>
        <v>31</v>
      </c>
      <c r="AI272" s="93">
        <f t="shared" ref="AI272" si="308">+C273+F273+I273+L273+O273+R273+U273+X273+AA273</f>
        <v>9</v>
      </c>
      <c r="AJ272" s="93">
        <f t="shared" ref="AJ272" si="309">+RANK(AG272,$AG$262:$AG$279,0)*100+RANK(AH272,$AH$262:$AH$279,1)*10+RANK(AI272,$AI$262:$AI$279,0)</f>
        <v>687</v>
      </c>
      <c r="AK272" s="93">
        <f t="shared" ref="AK272" si="310">+RANK(AJ272,$AJ$262:$AJ$279,1)</f>
        <v>7</v>
      </c>
    </row>
    <row r="273" spans="1:37" ht="15.95" customHeight="1" x14ac:dyDescent="0.15">
      <c r="A273" s="95"/>
      <c r="B273" s="97"/>
      <c r="C273" s="77">
        <v>1</v>
      </c>
      <c r="D273" s="78" t="s">
        <v>624</v>
      </c>
      <c r="E273" s="79">
        <v>16</v>
      </c>
      <c r="F273" s="71">
        <v>6</v>
      </c>
      <c r="G273" s="72" t="s">
        <v>656</v>
      </c>
      <c r="H273" s="73">
        <v>2</v>
      </c>
      <c r="I273" s="25"/>
      <c r="J273" s="26" t="s">
        <v>33</v>
      </c>
      <c r="K273" s="27"/>
      <c r="L273" s="25"/>
      <c r="M273" s="26" t="s">
        <v>33</v>
      </c>
      <c r="N273" s="27"/>
      <c r="O273" s="77">
        <v>2</v>
      </c>
      <c r="P273" s="78" t="s">
        <v>635</v>
      </c>
      <c r="Q273" s="79">
        <v>13</v>
      </c>
      <c r="R273" s="101"/>
      <c r="S273" s="102"/>
      <c r="T273" s="103"/>
      <c r="U273" s="25"/>
      <c r="V273" s="26" t="s">
        <v>33</v>
      </c>
      <c r="W273" s="27"/>
      <c r="X273" s="25"/>
      <c r="Y273" s="26" t="s">
        <v>33</v>
      </c>
      <c r="Z273" s="27"/>
      <c r="AA273" s="25"/>
      <c r="AB273" s="26" t="s">
        <v>33</v>
      </c>
      <c r="AC273" s="27"/>
      <c r="AD273" s="105"/>
      <c r="AE273" s="94"/>
      <c r="AF273" s="94"/>
      <c r="AG273" s="94"/>
      <c r="AH273" s="94"/>
      <c r="AI273" s="94"/>
      <c r="AJ273" s="94"/>
      <c r="AK273" s="94"/>
    </row>
    <row r="274" spans="1:37" ht="15.95" customHeight="1" x14ac:dyDescent="0.15">
      <c r="A274" s="95">
        <v>88</v>
      </c>
      <c r="B274" s="96" t="str">
        <f>IF(データ２!B176="","",VLOOKUP(A274,データ２!$A$2:$B$180,2))</f>
        <v>勝どきＤ・Ｎ・Ｈ</v>
      </c>
      <c r="C274" s="74"/>
      <c r="D274" s="75"/>
      <c r="E274" s="76"/>
      <c r="F274" s="68"/>
      <c r="G274" s="69"/>
      <c r="H274" s="70"/>
      <c r="I274" s="22" t="s">
        <v>513</v>
      </c>
      <c r="J274" s="23" t="s">
        <v>33</v>
      </c>
      <c r="K274" s="24">
        <v>3</v>
      </c>
      <c r="L274" s="22" t="s">
        <v>513</v>
      </c>
      <c r="M274" s="23" t="s">
        <v>33</v>
      </c>
      <c r="N274" s="24">
        <v>11</v>
      </c>
      <c r="O274" s="22" t="s">
        <v>513</v>
      </c>
      <c r="P274" s="23" t="s">
        <v>33</v>
      </c>
      <c r="Q274" s="24">
        <v>18</v>
      </c>
      <c r="R274" s="22" t="s">
        <v>513</v>
      </c>
      <c r="S274" s="23" t="s">
        <v>33</v>
      </c>
      <c r="T274" s="24">
        <v>24</v>
      </c>
      <c r="U274" s="98" t="s">
        <v>32</v>
      </c>
      <c r="V274" s="99"/>
      <c r="W274" s="100"/>
      <c r="X274" s="22" t="s">
        <v>513</v>
      </c>
      <c r="Y274" s="23" t="s">
        <v>33</v>
      </c>
      <c r="Z274" s="24">
        <v>32</v>
      </c>
      <c r="AA274" s="74"/>
      <c r="AB274" s="75"/>
      <c r="AC274" s="76"/>
      <c r="AD274" s="104">
        <f>COUNTIF(C274:AC275,"○")</f>
        <v>1</v>
      </c>
      <c r="AE274" s="93">
        <f>COUNTIF(C274:AC275,"●")</f>
        <v>2</v>
      </c>
      <c r="AF274" s="93">
        <f>COUNTIF(C274:AC275,"△")</f>
        <v>0</v>
      </c>
      <c r="AG274" s="93">
        <f>+AD274*3+AF274*1</f>
        <v>3</v>
      </c>
      <c r="AH274" s="93">
        <f t="shared" ref="AH274" si="311">+E275+H275+K275+N275+Q275+T275+W275+Z275+AC275</f>
        <v>24</v>
      </c>
      <c r="AI274" s="93">
        <f t="shared" ref="AI274" si="312">+C275+F275+I275+L275+O275+R275+U275+X275+AA275</f>
        <v>9</v>
      </c>
      <c r="AJ274" s="93">
        <f t="shared" ref="AJ274" si="313">+RANK(AG274,$AG$262:$AG$279,0)*100+RANK(AH274,$AH$262:$AH$279,1)*10+RANK(AI274,$AI$262:$AI$279,0)</f>
        <v>677</v>
      </c>
      <c r="AK274" s="93">
        <f t="shared" ref="AK274" si="314">+RANK(AJ274,$AJ$262:$AJ$279,1)</f>
        <v>6</v>
      </c>
    </row>
    <row r="275" spans="1:37" ht="15.95" customHeight="1" x14ac:dyDescent="0.15">
      <c r="A275" s="95"/>
      <c r="B275" s="97"/>
      <c r="C275" s="77">
        <v>1</v>
      </c>
      <c r="D275" s="78" t="s">
        <v>675</v>
      </c>
      <c r="E275" s="79">
        <v>10</v>
      </c>
      <c r="F275" s="71">
        <v>8</v>
      </c>
      <c r="G275" s="72" t="s">
        <v>627</v>
      </c>
      <c r="H275" s="73">
        <v>5</v>
      </c>
      <c r="I275" s="25"/>
      <c r="J275" s="26" t="s">
        <v>33</v>
      </c>
      <c r="K275" s="27"/>
      <c r="L275" s="25"/>
      <c r="M275" s="26" t="s">
        <v>33</v>
      </c>
      <c r="N275" s="27"/>
      <c r="O275" s="25"/>
      <c r="P275" s="26" t="s">
        <v>33</v>
      </c>
      <c r="Q275" s="27"/>
      <c r="R275" s="25"/>
      <c r="S275" s="26" t="s">
        <v>33</v>
      </c>
      <c r="T275" s="27"/>
      <c r="U275" s="101"/>
      <c r="V275" s="102"/>
      <c r="W275" s="103"/>
      <c r="X275" s="25"/>
      <c r="Y275" s="26" t="s">
        <v>33</v>
      </c>
      <c r="Z275" s="27"/>
      <c r="AA275" s="77">
        <v>0</v>
      </c>
      <c r="AB275" s="78" t="s">
        <v>641</v>
      </c>
      <c r="AC275" s="79">
        <v>9</v>
      </c>
      <c r="AD275" s="105"/>
      <c r="AE275" s="94"/>
      <c r="AF275" s="94"/>
      <c r="AG275" s="94"/>
      <c r="AH275" s="94"/>
      <c r="AI275" s="94"/>
      <c r="AJ275" s="94"/>
      <c r="AK275" s="94"/>
    </row>
    <row r="276" spans="1:37" ht="15.95" customHeight="1" x14ac:dyDescent="0.15">
      <c r="A276" s="95">
        <v>89</v>
      </c>
      <c r="B276" s="96" t="str">
        <f>IF(データ２!B178="","",VLOOKUP(A276,データ２!$A$2:$B$180,2))</f>
        <v>大門東港オーシャン</v>
      </c>
      <c r="C276" s="22" t="s">
        <v>513</v>
      </c>
      <c r="D276" s="23" t="s">
        <v>33</v>
      </c>
      <c r="E276" s="24">
        <v>5</v>
      </c>
      <c r="F276" s="22" t="s">
        <v>513</v>
      </c>
      <c r="G276" s="23" t="s">
        <v>33</v>
      </c>
      <c r="H276" s="24">
        <v>2</v>
      </c>
      <c r="I276" s="22" t="s">
        <v>513</v>
      </c>
      <c r="J276" s="23" t="s">
        <v>33</v>
      </c>
      <c r="K276" s="24">
        <v>10</v>
      </c>
      <c r="L276" s="22" t="s">
        <v>513</v>
      </c>
      <c r="M276" s="23" t="s">
        <v>33</v>
      </c>
      <c r="N276" s="24">
        <v>17</v>
      </c>
      <c r="O276" s="74"/>
      <c r="P276" s="75"/>
      <c r="Q276" s="76"/>
      <c r="R276" s="22" t="s">
        <v>513</v>
      </c>
      <c r="S276" s="23" t="s">
        <v>33</v>
      </c>
      <c r="T276" s="24">
        <v>28</v>
      </c>
      <c r="U276" s="22" t="s">
        <v>513</v>
      </c>
      <c r="V276" s="23" t="s">
        <v>33</v>
      </c>
      <c r="W276" s="24">
        <v>32</v>
      </c>
      <c r="X276" s="98" t="s">
        <v>32</v>
      </c>
      <c r="Y276" s="99"/>
      <c r="Z276" s="100"/>
      <c r="AA276" s="22" t="s">
        <v>513</v>
      </c>
      <c r="AB276" s="23" t="s">
        <v>33</v>
      </c>
      <c r="AC276" s="24">
        <v>36</v>
      </c>
      <c r="AD276" s="104">
        <f>COUNTIF(C276:AC277,"○")</f>
        <v>0</v>
      </c>
      <c r="AE276" s="93">
        <f>COUNTIF(C276:AC277,"●")</f>
        <v>1</v>
      </c>
      <c r="AF276" s="93">
        <f>COUNTIF(C276:AC277,"△")</f>
        <v>0</v>
      </c>
      <c r="AG276" s="93">
        <f>+AD276*3+AF276*1</f>
        <v>0</v>
      </c>
      <c r="AH276" s="93">
        <f t="shared" ref="AH276" si="315">+E277+H277+K277+N277+Q277+T277+W277+Z277+AC277</f>
        <v>18</v>
      </c>
      <c r="AI276" s="93">
        <f t="shared" ref="AI276" si="316">+C277+F277+I277+L277+O277+R277+U277+X277+AA277</f>
        <v>2</v>
      </c>
      <c r="AJ276" s="93">
        <f t="shared" ref="AJ276" si="317">+RANK(AG276,$AG$262:$AG$279,0)*100+RANK(AH276,$AH$262:$AH$279,1)*10+RANK(AI276,$AI$262:$AI$279,0)</f>
        <v>859</v>
      </c>
      <c r="AK276" s="93">
        <f t="shared" ref="AK276" si="318">+RANK(AJ276,$AJ$262:$AJ$279,1)</f>
        <v>8</v>
      </c>
    </row>
    <row r="277" spans="1:37" ht="15.95" customHeight="1" x14ac:dyDescent="0.15">
      <c r="A277" s="95"/>
      <c r="B277" s="97"/>
      <c r="C277" s="25"/>
      <c r="D277" s="26" t="s">
        <v>33</v>
      </c>
      <c r="E277" s="27"/>
      <c r="F277" s="25"/>
      <c r="G277" s="26" t="s">
        <v>33</v>
      </c>
      <c r="H277" s="27"/>
      <c r="I277" s="25"/>
      <c r="J277" s="26" t="s">
        <v>33</v>
      </c>
      <c r="K277" s="27"/>
      <c r="L277" s="25"/>
      <c r="M277" s="26" t="s">
        <v>33</v>
      </c>
      <c r="N277" s="27"/>
      <c r="O277" s="77">
        <v>2</v>
      </c>
      <c r="P277" s="78" t="s">
        <v>660</v>
      </c>
      <c r="Q277" s="79">
        <v>18</v>
      </c>
      <c r="R277" s="25"/>
      <c r="S277" s="26" t="s">
        <v>33</v>
      </c>
      <c r="T277" s="27"/>
      <c r="U277" s="25"/>
      <c r="V277" s="26" t="s">
        <v>33</v>
      </c>
      <c r="W277" s="27"/>
      <c r="X277" s="101"/>
      <c r="Y277" s="102"/>
      <c r="Z277" s="103"/>
      <c r="AA277" s="25"/>
      <c r="AB277" s="26" t="s">
        <v>33</v>
      </c>
      <c r="AC277" s="27"/>
      <c r="AD277" s="105"/>
      <c r="AE277" s="94"/>
      <c r="AF277" s="94"/>
      <c r="AG277" s="94"/>
      <c r="AH277" s="94"/>
      <c r="AI277" s="94"/>
      <c r="AJ277" s="94"/>
      <c r="AK277" s="94"/>
    </row>
    <row r="278" spans="1:37" ht="15.95" customHeight="1" x14ac:dyDescent="0.15">
      <c r="A278" s="95">
        <v>90</v>
      </c>
      <c r="B278" s="96" t="str">
        <f>IF(データ２!B180="","",VLOOKUP(A278,データ２!$A$2:$B$180,2))</f>
        <v>不動パイレーツ</v>
      </c>
      <c r="C278" s="68"/>
      <c r="D278" s="69"/>
      <c r="E278" s="70"/>
      <c r="F278" s="68"/>
      <c r="G278" s="69"/>
      <c r="H278" s="70"/>
      <c r="I278" s="22" t="s">
        <v>513</v>
      </c>
      <c r="J278" s="23" t="s">
        <v>33</v>
      </c>
      <c r="K278" s="24">
        <v>16</v>
      </c>
      <c r="L278" s="68"/>
      <c r="M278" s="69"/>
      <c r="N278" s="70"/>
      <c r="O278" s="22" t="s">
        <v>513</v>
      </c>
      <c r="P278" s="23" t="s">
        <v>33</v>
      </c>
      <c r="Q278" s="24">
        <v>27</v>
      </c>
      <c r="R278" s="22" t="s">
        <v>513</v>
      </c>
      <c r="S278" s="23" t="s">
        <v>33</v>
      </c>
      <c r="T278" s="24">
        <v>31</v>
      </c>
      <c r="U278" s="68"/>
      <c r="V278" s="69"/>
      <c r="W278" s="70"/>
      <c r="X278" s="22" t="s">
        <v>513</v>
      </c>
      <c r="Y278" s="23" t="s">
        <v>33</v>
      </c>
      <c r="Z278" s="24">
        <v>36</v>
      </c>
      <c r="AA278" s="98" t="s">
        <v>32</v>
      </c>
      <c r="AB278" s="99"/>
      <c r="AC278" s="100"/>
      <c r="AD278" s="104">
        <f>COUNTIF(C278:AC279,"○")</f>
        <v>4</v>
      </c>
      <c r="AE278" s="93">
        <f>COUNTIF(C278:AC279,"●")</f>
        <v>0</v>
      </c>
      <c r="AF278" s="93">
        <f>COUNTIF(C278:AC279,"△")</f>
        <v>0</v>
      </c>
      <c r="AG278" s="93">
        <f>+AD278*3+AF278*1</f>
        <v>12</v>
      </c>
      <c r="AH278" s="93">
        <f t="shared" ref="AH278" si="319">+E279+H279+K279+N279+Q279+T279+W279+Z279+AC279</f>
        <v>7</v>
      </c>
      <c r="AI278" s="93">
        <f t="shared" ref="AI278" si="320">+C279+F279+I279+L279+O279+R279+U279+X279+AA279</f>
        <v>31</v>
      </c>
      <c r="AJ278" s="93">
        <f t="shared" ref="AJ278" si="321">+RANK(AG278,$AG$262:$AG$279,0)*100+RANK(AH278,$AH$262:$AH$279,1)*10+RANK(AI278,$AI$262:$AI$279,0)</f>
        <v>123</v>
      </c>
      <c r="AK278" s="93">
        <f t="shared" ref="AK278" si="322">+RANK(AJ278,$AJ$262:$AJ$279,1)</f>
        <v>1</v>
      </c>
    </row>
    <row r="279" spans="1:37" ht="15.95" customHeight="1" x14ac:dyDescent="0.15">
      <c r="A279" s="95"/>
      <c r="B279" s="97"/>
      <c r="C279" s="71">
        <v>5</v>
      </c>
      <c r="D279" s="72" t="s">
        <v>648</v>
      </c>
      <c r="E279" s="73">
        <v>4</v>
      </c>
      <c r="F279" s="71">
        <v>7</v>
      </c>
      <c r="G279" s="72" t="s">
        <v>642</v>
      </c>
      <c r="H279" s="73">
        <v>1</v>
      </c>
      <c r="I279" s="25"/>
      <c r="J279" s="26" t="s">
        <v>33</v>
      </c>
      <c r="K279" s="27"/>
      <c r="L279" s="71">
        <v>10</v>
      </c>
      <c r="M279" s="72" t="s">
        <v>661</v>
      </c>
      <c r="N279" s="73">
        <v>2</v>
      </c>
      <c r="O279" s="25"/>
      <c r="P279" s="26" t="s">
        <v>33</v>
      </c>
      <c r="Q279" s="27"/>
      <c r="R279" s="25"/>
      <c r="S279" s="26" t="s">
        <v>33</v>
      </c>
      <c r="T279" s="27"/>
      <c r="U279" s="71">
        <v>9</v>
      </c>
      <c r="V279" s="72" t="s">
        <v>642</v>
      </c>
      <c r="W279" s="73">
        <v>0</v>
      </c>
      <c r="X279" s="25"/>
      <c r="Y279" s="26" t="s">
        <v>33</v>
      </c>
      <c r="Z279" s="27"/>
      <c r="AA279" s="101"/>
      <c r="AB279" s="102"/>
      <c r="AC279" s="103"/>
      <c r="AD279" s="105"/>
      <c r="AE279" s="94"/>
      <c r="AF279" s="94"/>
      <c r="AG279" s="94"/>
      <c r="AH279" s="94"/>
      <c r="AI279" s="94"/>
      <c r="AJ279" s="94"/>
      <c r="AK279" s="94"/>
    </row>
    <row r="280" spans="1:37" x14ac:dyDescent="0.15">
      <c r="AD280" s="16">
        <f>SUM(AD262:AD279)</f>
        <v>14</v>
      </c>
      <c r="AE280" s="16">
        <f>SUM(AE262:AE279)</f>
        <v>14</v>
      </c>
      <c r="AF280" s="16">
        <f>SUM(AF262:AF279)</f>
        <v>2</v>
      </c>
      <c r="AH280" s="16">
        <f>SUM(AH262:AH279)</f>
        <v>177</v>
      </c>
      <c r="AI280" s="16">
        <f>SUM(AI262:AI279)</f>
        <v>177</v>
      </c>
    </row>
  </sheetData>
  <mergeCells count="1080"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zoomScale="75" workbookViewId="0">
      <selection activeCell="K19" sqref="K19"/>
    </sheetView>
  </sheetViews>
  <sheetFormatPr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レッドサンズ</v>
      </c>
      <c r="C3" s="5">
        <v>3</v>
      </c>
      <c r="D3" s="28" t="str">
        <f>IF(C3="","",VLOOKUP(C3,データ２!$A$2:$B$180,2))</f>
        <v>リトルジャイアンツ</v>
      </c>
      <c r="E3" s="5">
        <v>1</v>
      </c>
      <c r="F3" s="28" t="str">
        <f>IF(E3="","",VLOOKUP(E3,データ２!$A$2:$B$180,2))</f>
        <v>レッドサンズ</v>
      </c>
      <c r="G3" s="5">
        <v>1</v>
      </c>
      <c r="H3" s="28" t="str">
        <f>IF(G3="","",VLOOKUP(G3,データ２!$A$2:$B$180,2))</f>
        <v>レッドサンズ</v>
      </c>
      <c r="I3" s="5">
        <v>1</v>
      </c>
      <c r="J3" s="28" t="str">
        <f>IF(I3="","",VLOOKUP(I3,データ２!$A$2:$B$180,2))</f>
        <v>レッドサンズ</v>
      </c>
      <c r="K3" s="5">
        <v>6</v>
      </c>
      <c r="L3" s="28" t="str">
        <f>IF(K3="","",VLOOKUP(K3,データ２!$A$2:$B$180,2))</f>
        <v>篠崎アトムズ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301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八潮ドリームキッズ</v>
      </c>
      <c r="C5" s="6">
        <v>6</v>
      </c>
      <c r="D5" s="30" t="str">
        <f>IF(C5="","",VLOOKUP(C5,データ２!$A$2:$B$180,2))</f>
        <v>篠崎アトムズ</v>
      </c>
      <c r="E5" s="6">
        <v>7</v>
      </c>
      <c r="F5" s="30" t="str">
        <f>IF(E5="","",VLOOKUP(E5,データ２!$A$2:$B$180,2))</f>
        <v>東雲メッツ</v>
      </c>
      <c r="G5" s="6">
        <v>6</v>
      </c>
      <c r="H5" s="30" t="str">
        <f>IF(G5="","",VLOOKUP(G5,データ２!$A$2:$B$180,2))</f>
        <v>篠崎アトムズ</v>
      </c>
      <c r="I5" s="6">
        <v>5</v>
      </c>
      <c r="J5" s="30" t="str">
        <f>IF(I5="","",VLOOKUP(I5,データ２!$A$2:$B$180,2))</f>
        <v>荒川コンドル</v>
      </c>
      <c r="K5" s="6">
        <v>9</v>
      </c>
      <c r="L5" s="30" t="str">
        <f>IF(K5="","",VLOOKUP(K5,データ２!$A$2:$B$180,2))</f>
        <v>八潮ドリームキッズ</v>
      </c>
    </row>
    <row r="6" spans="1:12" ht="13.5" customHeight="1" x14ac:dyDescent="0.15">
      <c r="A6" s="5">
        <v>2</v>
      </c>
      <c r="B6" s="28" t="str">
        <f>IF(A6="","",VLOOKUP(A6,データ２!$A$2:$B$180,2))</f>
        <v>新田ファイヤーズ</v>
      </c>
      <c r="C6" s="5">
        <v>4</v>
      </c>
      <c r="D6" s="28" t="str">
        <f>IF(C6="","",VLOOKUP(C6,データ２!$A$2:$B$180,2))</f>
        <v>入谷レッズ</v>
      </c>
      <c r="E6" s="5">
        <v>2</v>
      </c>
      <c r="F6" s="28" t="str">
        <f>IF(E6="","",VLOOKUP(E6,データ２!$A$2:$B$180,2))</f>
        <v>新田ファイヤーズ</v>
      </c>
      <c r="G6" s="5">
        <v>2</v>
      </c>
      <c r="H6" s="28" t="str">
        <f>IF(G6="","",VLOOKUP(G6,データ２!$A$2:$B$180,2))</f>
        <v>新田ファイヤーズ</v>
      </c>
      <c r="I6" s="5">
        <v>2</v>
      </c>
      <c r="J6" s="28" t="str">
        <f>IF(I6="","",VLOOKUP(I6,データ２!$A$2:$B$180,2))</f>
        <v>新田ファイヤーズ</v>
      </c>
      <c r="K6" s="5">
        <v>7</v>
      </c>
      <c r="L6" s="28" t="str">
        <f>IF(K6="","",VLOOKUP(K6,データ２!$A$2:$B$180,2))</f>
        <v>東雲メッツ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302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山野Ｒイーグルス</v>
      </c>
      <c r="C8" s="6">
        <v>5</v>
      </c>
      <c r="D8" s="30" t="str">
        <f>IF(C8="","",VLOOKUP(C8,データ２!$A$2:$B$180,2))</f>
        <v>荒川コンドル</v>
      </c>
      <c r="E8" s="6">
        <v>6</v>
      </c>
      <c r="F8" s="30" t="str">
        <f>IF(E8="","",VLOOKUP(E8,データ２!$A$2:$B$180,2))</f>
        <v>篠崎アトムズ</v>
      </c>
      <c r="G8" s="6">
        <v>5</v>
      </c>
      <c r="H8" s="30" t="str">
        <f>IF(G8="","",VLOOKUP(G8,データ２!$A$2:$B$180,2))</f>
        <v>荒川コンドル</v>
      </c>
      <c r="I8" s="6">
        <v>4</v>
      </c>
      <c r="J8" s="30" t="str">
        <f>IF(I8="","",VLOOKUP(I8,データ２!$A$2:$B$180,2))</f>
        <v>入谷レッズ</v>
      </c>
      <c r="K8" s="6">
        <v>8</v>
      </c>
      <c r="L8" s="30" t="str">
        <f>IF(K8="","",VLOOKUP(K8,データ２!$A$2:$B$180,2))</f>
        <v>山野Ｒイーグルス</v>
      </c>
    </row>
    <row r="9" spans="1:12" ht="13.5" customHeight="1" x14ac:dyDescent="0.15">
      <c r="A9" s="5">
        <v>3</v>
      </c>
      <c r="B9" s="28" t="str">
        <f>IF(A9="","",VLOOKUP(A9,データ２!$A$2:$B$180,2))</f>
        <v>リトルジャイアンツ</v>
      </c>
      <c r="C9" s="5">
        <v>2</v>
      </c>
      <c r="D9" s="28" t="str">
        <f>IF(C9="","",VLOOKUP(C9,データ２!$A$2:$B$180,2))</f>
        <v>新田ファイヤーズ</v>
      </c>
      <c r="E9" s="5">
        <v>3</v>
      </c>
      <c r="F9" s="28" t="str">
        <f>IF(E9="","",VLOOKUP(E9,データ２!$A$2:$B$180,2))</f>
        <v>リトルジャイアンツ</v>
      </c>
      <c r="G9" s="5">
        <v>3</v>
      </c>
      <c r="H9" s="28" t="str">
        <f>IF(G9="","",VLOOKUP(G9,データ２!$A$2:$B$180,2))</f>
        <v>リトルジャイアンツ</v>
      </c>
      <c r="I9" s="5">
        <v>5</v>
      </c>
      <c r="J9" s="28" t="str">
        <f>IF(I9="","",VLOOKUP(I9,データ２!$A$2:$B$180,2))</f>
        <v>荒川コンドル</v>
      </c>
      <c r="K9" s="5">
        <v>1</v>
      </c>
      <c r="L9" s="28" t="str">
        <f>IF(K9="","",VLOOKUP(K9,データ２!$A$2:$B$180,2))</f>
        <v>レッドサンズ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303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東雲メッツ</v>
      </c>
      <c r="C11" s="6">
        <v>9</v>
      </c>
      <c r="D11" s="30" t="str">
        <f>IF(C11="","",VLOOKUP(C11,データ２!$A$2:$B$180,2))</f>
        <v>八潮ドリームキッズ</v>
      </c>
      <c r="E11" s="6">
        <v>5</v>
      </c>
      <c r="F11" s="30" t="str">
        <f>IF(E11="","",VLOOKUP(E11,データ２!$A$2:$B$180,2))</f>
        <v>荒川コンドル</v>
      </c>
      <c r="G11" s="6">
        <v>4</v>
      </c>
      <c r="H11" s="30" t="str">
        <f>IF(G11="","",VLOOKUP(G11,データ２!$A$2:$B$180,2))</f>
        <v>入谷レッズ</v>
      </c>
      <c r="I11" s="6">
        <v>9</v>
      </c>
      <c r="J11" s="30" t="str">
        <f>IF(I11="","",VLOOKUP(I11,データ２!$A$2:$B$180,2))</f>
        <v>八潮ドリームキッズ</v>
      </c>
      <c r="K11" s="6">
        <v>3</v>
      </c>
      <c r="L11" s="30" t="str">
        <f>IF(K11="","",VLOOKUP(K11,データ２!$A$2:$B$180,2))</f>
        <v>リトルジャイアンツ</v>
      </c>
    </row>
    <row r="12" spans="1:12" ht="13.5" customHeight="1" x14ac:dyDescent="0.15">
      <c r="A12" s="5">
        <v>4</v>
      </c>
      <c r="B12" s="28" t="str">
        <f>IF(A12="","",VLOOKUP(A12,データ２!$A$2:$B$180,2))</f>
        <v>入谷レッズ</v>
      </c>
      <c r="C12" s="5">
        <v>3</v>
      </c>
      <c r="D12" s="28" t="str">
        <f>IF(C12="","",VLOOKUP(C12,データ２!$A$2:$B$180,2))</f>
        <v>リトルジャイアンツ</v>
      </c>
      <c r="E12" s="5">
        <v>3</v>
      </c>
      <c r="F12" s="28" t="str">
        <f>IF(E12="","",VLOOKUP(E12,データ２!$A$2:$B$180,2))</f>
        <v>リトルジャイアンツ</v>
      </c>
      <c r="G12" s="5">
        <v>4</v>
      </c>
      <c r="H12" s="28" t="str">
        <f>IF(G12="","",VLOOKUP(G12,データ２!$A$2:$B$180,2))</f>
        <v>入谷レッズ</v>
      </c>
      <c r="I12" s="5">
        <v>6</v>
      </c>
      <c r="J12" s="28" t="str">
        <f>IF(I12="","",VLOOKUP(I12,データ２!$A$2:$B$180,2))</f>
        <v>篠崎アトムズ</v>
      </c>
      <c r="K12" s="5">
        <v>7</v>
      </c>
      <c r="L12" s="28" t="str">
        <f>IF(K12="","",VLOOKUP(K12,データ２!$A$2:$B$180,2))</f>
        <v>東雲メッツ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304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篠崎アトムズ</v>
      </c>
      <c r="C14" s="6">
        <v>8</v>
      </c>
      <c r="D14" s="30" t="str">
        <f>IF(C14="","",VLOOKUP(C14,データ２!$A$2:$B$180,2))</f>
        <v>山野Ｒイーグルス</v>
      </c>
      <c r="E14" s="6">
        <v>9</v>
      </c>
      <c r="F14" s="30" t="str">
        <f>IF(E14="","",VLOOKUP(E14,データ２!$A$2:$B$180,2))</f>
        <v>八潮ドリームキッズ</v>
      </c>
      <c r="G14" s="6">
        <v>9</v>
      </c>
      <c r="H14" s="30" t="str">
        <f>IF(G14="","",VLOOKUP(G14,データ２!$A$2:$B$180,2))</f>
        <v>八潮ドリームキッズ</v>
      </c>
      <c r="I14" s="6">
        <v>8</v>
      </c>
      <c r="J14" s="30" t="str">
        <f>IF(I14="","",VLOOKUP(I14,データ２!$A$2:$B$180,2))</f>
        <v>山野Ｒイーグルス</v>
      </c>
      <c r="K14" s="6">
        <v>9</v>
      </c>
      <c r="L14" s="30" t="str">
        <f>IF(K14="","",VLOOKUP(K14,データ２!$A$2:$B$180,2))</f>
        <v>八潮ドリームキッズ</v>
      </c>
    </row>
    <row r="15" spans="1:12" ht="13.5" customHeight="1" x14ac:dyDescent="0.15">
      <c r="A15" s="5">
        <v>1</v>
      </c>
      <c r="B15" s="28" t="str">
        <f>IF(A15="","",VLOOKUP(A15,データ２!$A$2:$B$180,2))</f>
        <v>レッドサンズ</v>
      </c>
      <c r="C15" s="5">
        <v>4</v>
      </c>
      <c r="D15" s="28" t="str">
        <f>IF(C15="","",VLOOKUP(C15,データ２!$A$2:$B$180,2))</f>
        <v>入谷レッズ</v>
      </c>
      <c r="E15" s="5">
        <v>4</v>
      </c>
      <c r="F15" s="28" t="str">
        <f>IF(E15="","",VLOOKUP(E15,データ２!$A$2:$B$180,2))</f>
        <v>入谷レッズ</v>
      </c>
      <c r="G15" s="5">
        <v>5</v>
      </c>
      <c r="H15" s="28" t="str">
        <f>IF(G15="","",VLOOKUP(G15,データ２!$A$2:$B$180,2))</f>
        <v>荒川コンドル</v>
      </c>
      <c r="I15" s="5">
        <v>1</v>
      </c>
      <c r="J15" s="28" t="str">
        <f>IF(I15="","",VLOOKUP(I15,データ２!$A$2:$B$180,2))</f>
        <v>レッドサンズ</v>
      </c>
      <c r="K15" s="5">
        <v>1</v>
      </c>
      <c r="L15" s="28" t="str">
        <f>IF(K15="","",VLOOKUP(K15,データ２!$A$2:$B$180,2))</f>
        <v>レッドサンズ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299</v>
      </c>
      <c r="J16" s="29"/>
      <c r="K16" s="17" t="s">
        <v>305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山野Ｒイーグルス</v>
      </c>
      <c r="C17" s="6">
        <v>7</v>
      </c>
      <c r="D17" s="30" t="str">
        <f>IF(C17="","",VLOOKUP(C17,データ２!$A$2:$B$180,2))</f>
        <v>東雲メッツ</v>
      </c>
      <c r="E17" s="6">
        <v>8</v>
      </c>
      <c r="F17" s="30" t="str">
        <f>IF(E17="","",VLOOKUP(E17,データ２!$A$2:$B$180,2))</f>
        <v>山野Ｒイーグルス</v>
      </c>
      <c r="G17" s="6">
        <v>8</v>
      </c>
      <c r="H17" s="30" t="str">
        <f>IF(G17="","",VLOOKUP(G17,データ２!$A$2:$B$180,2))</f>
        <v>山野Ｒイーグルス</v>
      </c>
      <c r="I17" s="6">
        <v>4</v>
      </c>
      <c r="J17" s="30" t="str">
        <f>IF(I17="","",VLOOKUP(I17,データ２!$A$2:$B$180,2))</f>
        <v>入谷レッズ</v>
      </c>
      <c r="K17" s="6">
        <v>2</v>
      </c>
      <c r="L17" s="30" t="str">
        <f>IF(K17="","",VLOOKUP(K17,データ２!$A$2:$B$180,2))</f>
        <v>新田ファイヤーズ</v>
      </c>
    </row>
    <row r="18" spans="1:12" ht="13.5" customHeight="1" x14ac:dyDescent="0.15">
      <c r="A18" s="5">
        <v>2</v>
      </c>
      <c r="B18" s="28" t="str">
        <f>IF(A18="","",VLOOKUP(A18,データ２!$A$2:$B$180,2))</f>
        <v>新田ファイヤーズ</v>
      </c>
      <c r="C18" s="5">
        <v>5</v>
      </c>
      <c r="D18" s="28" t="str">
        <f>IF(C18="","",VLOOKUP(C18,データ２!$A$2:$B$180,2))</f>
        <v>荒川コンドル</v>
      </c>
      <c r="E18" s="5">
        <v>5</v>
      </c>
      <c r="F18" s="28" t="str">
        <f>IF(E18="","",VLOOKUP(E18,データ２!$A$2:$B$180,2))</f>
        <v>荒川コンドル</v>
      </c>
      <c r="G18" s="5">
        <v>6</v>
      </c>
      <c r="H18" s="28" t="str">
        <f>IF(G18="","",VLOOKUP(G18,データ２!$A$2:$B$180,2))</f>
        <v>篠崎アトムズ</v>
      </c>
      <c r="I18" s="5">
        <v>2</v>
      </c>
      <c r="J18" s="28" t="str">
        <f>IF(I18="","",VLOOKUP(I18,データ２!$A$2:$B$180,2))</f>
        <v>新田ファイヤーズ</v>
      </c>
      <c r="K18" s="5">
        <v>8</v>
      </c>
      <c r="L18" s="28" t="str">
        <f>IF(K18="","",VLOOKUP(K18,データ２!$A$2:$B$180,2))</f>
        <v>山野Ｒイーグルス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300</v>
      </c>
      <c r="J19" s="29"/>
      <c r="K19" s="17" t="s">
        <v>306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東雲メッツ</v>
      </c>
      <c r="C20" s="6">
        <v>6</v>
      </c>
      <c r="D20" s="30" t="str">
        <f>IF(C20="","",VLOOKUP(C20,データ２!$A$2:$B$180,2))</f>
        <v>篠崎アトムズ</v>
      </c>
      <c r="E20" s="6">
        <v>7</v>
      </c>
      <c r="F20" s="30" t="str">
        <f>IF(E20="","",VLOOKUP(E20,データ２!$A$2:$B$180,2))</f>
        <v>東雲メッツ</v>
      </c>
      <c r="G20" s="6">
        <v>7</v>
      </c>
      <c r="H20" s="30" t="str">
        <f>IF(G20="","",VLOOKUP(G20,データ２!$A$2:$B$180,2))</f>
        <v>東雲メッツ</v>
      </c>
      <c r="I20" s="6">
        <v>3</v>
      </c>
      <c r="J20" s="30" t="str">
        <f>IF(I20="","",VLOOKUP(I20,データ２!$A$2:$B$180,2))</f>
        <v>リトルジャイアンツ</v>
      </c>
      <c r="K20" s="6">
        <v>9</v>
      </c>
      <c r="L20" s="30" t="str">
        <f>IF(K20="","",VLOOKUP(K20,データ２!$A$2:$B$180,2))</f>
        <v>八潮ドリームキッズ</v>
      </c>
    </row>
    <row r="21" spans="1:12" ht="13.5" customHeight="1" x14ac:dyDescent="0.15"/>
    <row r="22" spans="1:12" ht="20.100000000000001" customHeight="1" x14ac:dyDescent="0.2">
      <c r="A22" s="19" t="s">
        <v>426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品川レインボーズ</v>
      </c>
      <c r="C23" s="5">
        <f>+C3+9</f>
        <v>12</v>
      </c>
      <c r="D23" s="28" t="str">
        <f>IF(C23="","",VLOOKUP(C23,データ２!$A$2:$B$180,2))</f>
        <v>船四アタックス</v>
      </c>
      <c r="E23" s="5">
        <f>+E3+9</f>
        <v>10</v>
      </c>
      <c r="F23" s="28" t="str">
        <f>IF(E23="","",VLOOKUP(E23,データ２!$A$2:$B$180,2))</f>
        <v>品川レインボーズ</v>
      </c>
      <c r="G23" s="5">
        <f>+G3+9</f>
        <v>10</v>
      </c>
      <c r="H23" s="28" t="str">
        <f>IF(G23="","",VLOOKUP(G23,データ２!$A$2:$B$180,2))</f>
        <v>品川レインボーズ</v>
      </c>
      <c r="I23" s="5">
        <f>+I3+9</f>
        <v>10</v>
      </c>
      <c r="J23" s="28" t="str">
        <f>IF(I23="","",VLOOKUP(I23,データ２!$A$2:$B$180,2))</f>
        <v>品川レインボーズ</v>
      </c>
      <c r="K23" s="5">
        <f>+K3+9</f>
        <v>15</v>
      </c>
      <c r="L23" s="28" t="str">
        <f>IF(K23="","",VLOOKUP(K23,データ２!$A$2:$B$180,2))</f>
        <v>梶山レッドスターズ</v>
      </c>
    </row>
    <row r="24" spans="1:12" ht="13.5" customHeight="1" x14ac:dyDescent="0.15">
      <c r="A24" s="17" t="s">
        <v>307</v>
      </c>
      <c r="B24" s="29"/>
      <c r="C24" s="17" t="s">
        <v>313</v>
      </c>
      <c r="D24" s="29"/>
      <c r="E24" s="17" t="s">
        <v>319</v>
      </c>
      <c r="F24" s="29"/>
      <c r="G24" s="17" t="s">
        <v>324</v>
      </c>
      <c r="H24" s="29"/>
      <c r="I24" s="17" t="s">
        <v>330</v>
      </c>
      <c r="J24" s="29"/>
      <c r="K24" s="17" t="s">
        <v>336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西田野球クラブ</v>
      </c>
      <c r="C25" s="6">
        <f>+C5+9</f>
        <v>15</v>
      </c>
      <c r="D25" s="30" t="str">
        <f>IF(C25="","",VLOOKUP(C25,データ２!$A$2:$B$180,2))</f>
        <v>梶山レッドスターズ</v>
      </c>
      <c r="E25" s="6">
        <f>+E5+9</f>
        <v>16</v>
      </c>
      <c r="F25" s="30" t="str">
        <f>IF(E25="","",VLOOKUP(E25,データ２!$A$2:$B$180,2))</f>
        <v>メガドリームズ</v>
      </c>
      <c r="G25" s="6">
        <f>+G5+9</f>
        <v>15</v>
      </c>
      <c r="H25" s="30" t="str">
        <f>IF(G25="","",VLOOKUP(G25,データ２!$A$2:$B$180,2))</f>
        <v>梶山レッドスターズ</v>
      </c>
      <c r="I25" s="6">
        <f>+I5+9</f>
        <v>14</v>
      </c>
      <c r="J25" s="30" t="str">
        <f>IF(I25="","",VLOOKUP(I25,データ２!$A$2:$B$180,2))</f>
        <v>東陽フェニックス</v>
      </c>
      <c r="K25" s="6">
        <f>+K5+9</f>
        <v>18</v>
      </c>
      <c r="L25" s="30" t="str">
        <f>IF(K25="","",VLOOKUP(K25,データ２!$A$2:$B$180,2))</f>
        <v>西田野球クラブ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新宿ドリーム</v>
      </c>
      <c r="C26" s="5">
        <f>+C6+9</f>
        <v>13</v>
      </c>
      <c r="D26" s="28" t="str">
        <f>IF(C26="","",VLOOKUP(C26,データ２!$A$2:$B$180,2))</f>
        <v>大塚スネイクス</v>
      </c>
      <c r="E26" s="5">
        <f>+E6+9</f>
        <v>11</v>
      </c>
      <c r="F26" s="28" t="str">
        <f>IF(E26="","",VLOOKUP(E26,データ２!$A$2:$B$180,2))</f>
        <v>新宿ドリーム</v>
      </c>
      <c r="G26" s="5">
        <f>+G6+9</f>
        <v>11</v>
      </c>
      <c r="H26" s="28" t="str">
        <f>IF(G26="","",VLOOKUP(G26,データ２!$A$2:$B$180,2))</f>
        <v>新宿ドリーム</v>
      </c>
      <c r="I26" s="5">
        <f>+I6+9</f>
        <v>11</v>
      </c>
      <c r="J26" s="28" t="str">
        <f>IF(I26="","",VLOOKUP(I26,データ２!$A$2:$B$180,2))</f>
        <v>新宿ドリーム</v>
      </c>
      <c r="K26" s="5">
        <f>+K6+9</f>
        <v>16</v>
      </c>
      <c r="L26" s="28" t="str">
        <f>IF(K26="","",VLOOKUP(K26,データ２!$A$2:$B$180,2))</f>
        <v>メガドリームズ</v>
      </c>
    </row>
    <row r="27" spans="1:12" ht="13.5" customHeight="1" x14ac:dyDescent="0.15">
      <c r="A27" s="17" t="s">
        <v>308</v>
      </c>
      <c r="B27" s="29"/>
      <c r="C27" s="17" t="s">
        <v>314</v>
      </c>
      <c r="D27" s="29"/>
      <c r="E27" s="17" t="s">
        <v>320</v>
      </c>
      <c r="F27" s="29"/>
      <c r="G27" s="17" t="s">
        <v>325</v>
      </c>
      <c r="H27" s="29"/>
      <c r="I27" s="17" t="s">
        <v>331</v>
      </c>
      <c r="J27" s="29"/>
      <c r="K27" s="17" t="s">
        <v>337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アヤメＪｒ</v>
      </c>
      <c r="C28" s="6">
        <f>+C8+9</f>
        <v>14</v>
      </c>
      <c r="D28" s="30" t="str">
        <f>IF(C28="","",VLOOKUP(C28,データ２!$A$2:$B$180,2))</f>
        <v>東陽フェニックス</v>
      </c>
      <c r="E28" s="6">
        <f>+E8+9</f>
        <v>15</v>
      </c>
      <c r="F28" s="30" t="str">
        <f>IF(E28="","",VLOOKUP(E28,データ２!$A$2:$B$180,2))</f>
        <v>梶山レッドスターズ</v>
      </c>
      <c r="G28" s="6">
        <f>+G8+9</f>
        <v>14</v>
      </c>
      <c r="H28" s="30" t="str">
        <f>IF(G28="","",VLOOKUP(G28,データ２!$A$2:$B$180,2))</f>
        <v>東陽フェニックス</v>
      </c>
      <c r="I28" s="6">
        <f>+I8+9</f>
        <v>13</v>
      </c>
      <c r="J28" s="30" t="str">
        <f>IF(I28="","",VLOOKUP(I28,データ２!$A$2:$B$180,2))</f>
        <v>大塚スネイクス</v>
      </c>
      <c r="K28" s="6">
        <f>+K8+9</f>
        <v>17</v>
      </c>
      <c r="L28" s="30" t="str">
        <f>IF(K28="","",VLOOKUP(K28,データ２!$A$2:$B$180,2))</f>
        <v>アヤメＪｒ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船四アタックス</v>
      </c>
      <c r="C29" s="5">
        <f>+C9+9</f>
        <v>11</v>
      </c>
      <c r="D29" s="28" t="str">
        <f>IF(C29="","",VLOOKUP(C29,データ２!$A$2:$B$180,2))</f>
        <v>新宿ドリーム</v>
      </c>
      <c r="E29" s="5">
        <f>+E9+9</f>
        <v>12</v>
      </c>
      <c r="F29" s="28" t="str">
        <f>IF(E29="","",VLOOKUP(E29,データ２!$A$2:$B$180,2))</f>
        <v>船四アタックス</v>
      </c>
      <c r="G29" s="5">
        <f>+G9+9</f>
        <v>12</v>
      </c>
      <c r="H29" s="28" t="str">
        <f>IF(G29="","",VLOOKUP(G29,データ２!$A$2:$B$180,2))</f>
        <v>船四アタックス</v>
      </c>
      <c r="I29" s="5">
        <f>+I9+9</f>
        <v>14</v>
      </c>
      <c r="J29" s="28" t="str">
        <f>IF(I29="","",VLOOKUP(I29,データ２!$A$2:$B$180,2))</f>
        <v>東陽フェニックス</v>
      </c>
      <c r="K29" s="5">
        <f>+K9+9</f>
        <v>10</v>
      </c>
      <c r="L29" s="28" t="str">
        <f>IF(K29="","",VLOOKUP(K29,データ２!$A$2:$B$180,2))</f>
        <v>品川レインボーズ</v>
      </c>
    </row>
    <row r="30" spans="1:12" ht="13.5" customHeight="1" x14ac:dyDescent="0.15">
      <c r="A30" s="17" t="s">
        <v>309</v>
      </c>
      <c r="B30" s="29"/>
      <c r="C30" s="17" t="s">
        <v>315</v>
      </c>
      <c r="D30" s="29"/>
      <c r="E30" s="17" t="s">
        <v>321</v>
      </c>
      <c r="F30" s="29"/>
      <c r="G30" s="17" t="s">
        <v>326</v>
      </c>
      <c r="H30" s="29"/>
      <c r="I30" s="17" t="s">
        <v>332</v>
      </c>
      <c r="J30" s="29"/>
      <c r="K30" s="17" t="s">
        <v>338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メガドリームズ</v>
      </c>
      <c r="C31" s="6">
        <f>+C11+9</f>
        <v>18</v>
      </c>
      <c r="D31" s="30" t="str">
        <f>IF(C31="","",VLOOKUP(C31,データ２!$A$2:$B$180,2))</f>
        <v>西田野球クラブ</v>
      </c>
      <c r="E31" s="6">
        <f>+E11+9</f>
        <v>14</v>
      </c>
      <c r="F31" s="30" t="str">
        <f>IF(E31="","",VLOOKUP(E31,データ２!$A$2:$B$180,2))</f>
        <v>東陽フェニックス</v>
      </c>
      <c r="G31" s="6">
        <f>+G11+9</f>
        <v>13</v>
      </c>
      <c r="H31" s="30" t="str">
        <f>IF(G31="","",VLOOKUP(G31,データ２!$A$2:$B$180,2))</f>
        <v>大塚スネイクス</v>
      </c>
      <c r="I31" s="6">
        <f>+I11+9</f>
        <v>18</v>
      </c>
      <c r="J31" s="30" t="str">
        <f>IF(I31="","",VLOOKUP(I31,データ２!$A$2:$B$180,2))</f>
        <v>西田野球クラブ</v>
      </c>
      <c r="K31" s="6">
        <f>+K11+9</f>
        <v>12</v>
      </c>
      <c r="L31" s="30" t="str">
        <f>IF(K31="","",VLOOKUP(K31,データ２!$A$2:$B$180,2))</f>
        <v>船四アタックス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大塚スネイクス</v>
      </c>
      <c r="C32" s="5">
        <f>+C12+9</f>
        <v>12</v>
      </c>
      <c r="D32" s="28" t="str">
        <f>IF(C32="","",VLOOKUP(C32,データ２!$A$2:$B$180,2))</f>
        <v>船四アタックス</v>
      </c>
      <c r="E32" s="5">
        <f>+E12+9</f>
        <v>12</v>
      </c>
      <c r="F32" s="28" t="str">
        <f>IF(E32="","",VLOOKUP(E32,データ２!$A$2:$B$180,2))</f>
        <v>船四アタックス</v>
      </c>
      <c r="G32" s="5">
        <f>+G12+9</f>
        <v>13</v>
      </c>
      <c r="H32" s="28" t="str">
        <f>IF(G32="","",VLOOKUP(G32,データ２!$A$2:$B$180,2))</f>
        <v>大塚スネイクス</v>
      </c>
      <c r="I32" s="5">
        <f>+I12+9</f>
        <v>15</v>
      </c>
      <c r="J32" s="28" t="str">
        <f>IF(I32="","",VLOOKUP(I32,データ２!$A$2:$B$180,2))</f>
        <v>梶山レッドスターズ</v>
      </c>
      <c r="K32" s="5">
        <f>+K12+9</f>
        <v>16</v>
      </c>
      <c r="L32" s="28" t="str">
        <f>IF(K32="","",VLOOKUP(K32,データ２!$A$2:$B$180,2))</f>
        <v>メガドリームズ</v>
      </c>
    </row>
    <row r="33" spans="1:12" ht="13.5" customHeight="1" x14ac:dyDescent="0.15">
      <c r="A33" s="17" t="s">
        <v>310</v>
      </c>
      <c r="B33" s="29"/>
      <c r="C33" s="17" t="s">
        <v>316</v>
      </c>
      <c r="D33" s="29"/>
      <c r="E33" s="17" t="s">
        <v>366</v>
      </c>
      <c r="F33" s="29"/>
      <c r="G33" s="17" t="s">
        <v>327</v>
      </c>
      <c r="H33" s="29"/>
      <c r="I33" s="17" t="s">
        <v>333</v>
      </c>
      <c r="J33" s="29"/>
      <c r="K33" s="17" t="s">
        <v>339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梶山レッドスターズ</v>
      </c>
      <c r="C34" s="6">
        <f>+C14+9</f>
        <v>17</v>
      </c>
      <c r="D34" s="30" t="str">
        <f>IF(C34="","",VLOOKUP(C34,データ２!$A$2:$B$180,2))</f>
        <v>アヤメＪｒ</v>
      </c>
      <c r="E34" s="6">
        <f>+E14+9</f>
        <v>18</v>
      </c>
      <c r="F34" s="30" t="str">
        <f>IF(E34="","",VLOOKUP(E34,データ２!$A$2:$B$180,2))</f>
        <v>西田野球クラブ</v>
      </c>
      <c r="G34" s="6">
        <f>+G14+9</f>
        <v>18</v>
      </c>
      <c r="H34" s="30" t="str">
        <f>IF(G34="","",VLOOKUP(G34,データ２!$A$2:$B$180,2))</f>
        <v>西田野球クラブ</v>
      </c>
      <c r="I34" s="6">
        <f>+I14+9</f>
        <v>17</v>
      </c>
      <c r="J34" s="30" t="str">
        <f>IF(I34="","",VLOOKUP(I34,データ２!$A$2:$B$180,2))</f>
        <v>アヤメＪｒ</v>
      </c>
      <c r="K34" s="6">
        <f>+K14+9</f>
        <v>18</v>
      </c>
      <c r="L34" s="30" t="str">
        <f>IF(K34="","",VLOOKUP(K34,データ２!$A$2:$B$180,2))</f>
        <v>西田野球クラブ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品川レインボーズ</v>
      </c>
      <c r="C35" s="5">
        <f>+C15+9</f>
        <v>13</v>
      </c>
      <c r="D35" s="28" t="str">
        <f>IF(C35="","",VLOOKUP(C35,データ２!$A$2:$B$180,2))</f>
        <v>大塚スネイクス</v>
      </c>
      <c r="E35" s="5">
        <f>+E15+9</f>
        <v>13</v>
      </c>
      <c r="F35" s="28" t="str">
        <f>IF(E35="","",VLOOKUP(E35,データ２!$A$2:$B$180,2))</f>
        <v>大塚スネイクス</v>
      </c>
      <c r="G35" s="5">
        <f>+G15+9</f>
        <v>14</v>
      </c>
      <c r="H35" s="28" t="str">
        <f>IF(G35="","",VLOOKUP(G35,データ２!$A$2:$B$180,2))</f>
        <v>東陽フェニックス</v>
      </c>
      <c r="I35" s="5">
        <f>+I15+9</f>
        <v>10</v>
      </c>
      <c r="J35" s="28" t="str">
        <f>IF(I35="","",VLOOKUP(I35,データ２!$A$2:$B$180,2))</f>
        <v>品川レインボーズ</v>
      </c>
      <c r="K35" s="5">
        <f>+K15+9</f>
        <v>10</v>
      </c>
      <c r="L35" s="28" t="str">
        <f>IF(K35="","",VLOOKUP(K35,データ２!$A$2:$B$180,2))</f>
        <v>品川レインボーズ</v>
      </c>
    </row>
    <row r="36" spans="1:12" ht="13.5" customHeight="1" x14ac:dyDescent="0.15">
      <c r="A36" s="17" t="s">
        <v>311</v>
      </c>
      <c r="B36" s="29"/>
      <c r="C36" s="17" t="s">
        <v>317</v>
      </c>
      <c r="D36" s="29"/>
      <c r="E36" s="17" t="s">
        <v>322</v>
      </c>
      <c r="F36" s="29"/>
      <c r="G36" s="17" t="s">
        <v>328</v>
      </c>
      <c r="H36" s="29"/>
      <c r="I36" s="17" t="s">
        <v>334</v>
      </c>
      <c r="J36" s="29"/>
      <c r="K36" s="17" t="s">
        <v>340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アヤメＪｒ</v>
      </c>
      <c r="C37" s="6">
        <f>+C17+9</f>
        <v>16</v>
      </c>
      <c r="D37" s="30" t="str">
        <f>IF(C37="","",VLOOKUP(C37,データ２!$A$2:$B$180,2))</f>
        <v>メガドリームズ</v>
      </c>
      <c r="E37" s="6">
        <f>+E17+9</f>
        <v>17</v>
      </c>
      <c r="F37" s="30" t="str">
        <f>IF(E37="","",VLOOKUP(E37,データ２!$A$2:$B$180,2))</f>
        <v>アヤメＪｒ</v>
      </c>
      <c r="G37" s="6">
        <f>+G17+9</f>
        <v>17</v>
      </c>
      <c r="H37" s="30" t="str">
        <f>IF(G37="","",VLOOKUP(G37,データ２!$A$2:$B$180,2))</f>
        <v>アヤメＪｒ</v>
      </c>
      <c r="I37" s="6">
        <f>+I17+9</f>
        <v>13</v>
      </c>
      <c r="J37" s="30" t="str">
        <f>IF(I37="","",VLOOKUP(I37,データ２!$A$2:$B$180,2))</f>
        <v>大塚スネイクス</v>
      </c>
      <c r="K37" s="6">
        <f>+K17+9</f>
        <v>11</v>
      </c>
      <c r="L37" s="30" t="str">
        <f>IF(K37="","",VLOOKUP(K37,データ２!$A$2:$B$180,2))</f>
        <v>新宿ドリーム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新宿ドリーム</v>
      </c>
      <c r="C38" s="5">
        <f>+C18+9</f>
        <v>14</v>
      </c>
      <c r="D38" s="28" t="str">
        <f>IF(C38="","",VLOOKUP(C38,データ２!$A$2:$B$180,2))</f>
        <v>東陽フェニックス</v>
      </c>
      <c r="E38" s="5">
        <f>+E18+9</f>
        <v>14</v>
      </c>
      <c r="F38" s="28" t="str">
        <f>IF(E38="","",VLOOKUP(E38,データ２!$A$2:$B$180,2))</f>
        <v>東陽フェニックス</v>
      </c>
      <c r="G38" s="5">
        <f>+G18+9</f>
        <v>15</v>
      </c>
      <c r="H38" s="28" t="str">
        <f>IF(G38="","",VLOOKUP(G38,データ２!$A$2:$B$180,2))</f>
        <v>梶山レッドスターズ</v>
      </c>
      <c r="I38" s="5">
        <f>+I18+9</f>
        <v>11</v>
      </c>
      <c r="J38" s="28" t="str">
        <f>IF(I38="","",VLOOKUP(I38,データ２!$A$2:$B$180,2))</f>
        <v>新宿ドリーム</v>
      </c>
      <c r="K38" s="5">
        <f>+K18+9</f>
        <v>17</v>
      </c>
      <c r="L38" s="28" t="str">
        <f>IF(K38="","",VLOOKUP(K38,データ２!$A$2:$B$180,2))</f>
        <v>アヤメＪｒ</v>
      </c>
    </row>
    <row r="39" spans="1:12" ht="13.5" customHeight="1" x14ac:dyDescent="0.15">
      <c r="A39" s="17" t="s">
        <v>312</v>
      </c>
      <c r="B39" s="29"/>
      <c r="C39" s="17" t="s">
        <v>318</v>
      </c>
      <c r="D39" s="29"/>
      <c r="E39" s="17" t="s">
        <v>323</v>
      </c>
      <c r="F39" s="29"/>
      <c r="G39" s="17" t="s">
        <v>329</v>
      </c>
      <c r="H39" s="29"/>
      <c r="I39" s="17" t="s">
        <v>335</v>
      </c>
      <c r="J39" s="29"/>
      <c r="K39" s="17" t="s">
        <v>341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メガドリームズ</v>
      </c>
      <c r="C40" s="6">
        <f>+C20+9</f>
        <v>15</v>
      </c>
      <c r="D40" s="30" t="str">
        <f>IF(C40="","",VLOOKUP(C40,データ２!$A$2:$B$180,2))</f>
        <v>梶山レッドスターズ</v>
      </c>
      <c r="E40" s="6">
        <f>+E20+9</f>
        <v>16</v>
      </c>
      <c r="F40" s="30" t="str">
        <f>IF(E40="","",VLOOKUP(E40,データ２!$A$2:$B$180,2))</f>
        <v>メガドリームズ</v>
      </c>
      <c r="G40" s="6">
        <f>+G20+9</f>
        <v>16</v>
      </c>
      <c r="H40" s="30" t="str">
        <f>IF(G40="","",VLOOKUP(G40,データ２!$A$2:$B$180,2))</f>
        <v>メガドリームズ</v>
      </c>
      <c r="I40" s="6">
        <f>+I20+9</f>
        <v>12</v>
      </c>
      <c r="J40" s="30" t="str">
        <f>IF(I40="","",VLOOKUP(I40,データ２!$A$2:$B$180,2))</f>
        <v>船四アタックス</v>
      </c>
      <c r="K40" s="6">
        <f>+K20+9</f>
        <v>18</v>
      </c>
      <c r="L40" s="30" t="str">
        <f>IF(K40="","",VLOOKUP(K40,データ２!$A$2:$B$180,2))</f>
        <v>西田野球クラブ</v>
      </c>
    </row>
    <row r="42" spans="1:12" ht="20.100000000000001" customHeight="1" x14ac:dyDescent="0.2">
      <c r="A42" s="19" t="s">
        <v>427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桃五少年野球クラブ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砂町ジャガーズ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344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有馬スワローズ</v>
      </c>
      <c r="C45" s="6">
        <f>+C25+9</f>
        <v>24</v>
      </c>
      <c r="D45" s="30" t="str">
        <f>IF(C45="","",VLOOKUP(C45,データ２!$A$2:$B$180,2))</f>
        <v>砂町ジャガーズ</v>
      </c>
      <c r="E45" s="6">
        <f>+E25+9</f>
        <v>25</v>
      </c>
      <c r="F45" s="30" t="str">
        <f>IF(E45="","",VLOOKUP(E45,データ２!$A$2:$B$180,2))</f>
        <v>葛西ファイターズ</v>
      </c>
      <c r="G45" s="6">
        <f>+G25+9</f>
        <v>24</v>
      </c>
      <c r="H45" s="30" t="str">
        <f>IF(G45="","",VLOOKUP(G45,データ２!$A$2:$B$180,2))</f>
        <v>砂町ジャガーズ</v>
      </c>
      <c r="I45" s="6">
        <f>+I25+9</f>
        <v>23</v>
      </c>
      <c r="J45" s="30" t="str">
        <f>IF(I45="","",VLOOKUP(I45,データ２!$A$2:$B$180,2))</f>
        <v>鎌倉ヴィクトリー</v>
      </c>
      <c r="K45" s="6">
        <f>+K25+9</f>
        <v>27</v>
      </c>
      <c r="L45" s="30" t="str">
        <f>IF(K45="","",VLOOKUP(K45,データ２!$A$2:$B$180,2))</f>
        <v>有馬スワローズ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落一アポロ</v>
      </c>
      <c r="C46" s="5">
        <f>+C26+9</f>
        <v>22</v>
      </c>
      <c r="D46" s="28" t="str">
        <f>IF(C46="","",VLOOKUP(C46,データ２!$A$2:$B$180,2))</f>
        <v>菊坂ファイヤーズ</v>
      </c>
      <c r="E46" s="5">
        <f>+E26+9</f>
        <v>20</v>
      </c>
      <c r="F46" s="28" t="str">
        <f>IF(E46="","",VLOOKUP(E46,データ２!$A$2:$B$180,2))</f>
        <v>落一アポロ</v>
      </c>
      <c r="G46" s="5">
        <f>+G26+9</f>
        <v>20</v>
      </c>
      <c r="H46" s="28" t="str">
        <f>IF(G46="","",VLOOKUP(G46,データ２!$A$2:$B$180,2))</f>
        <v>落一アポロ</v>
      </c>
      <c r="I46" s="5">
        <f>+I26+9</f>
        <v>20</v>
      </c>
      <c r="J46" s="28" t="str">
        <f>IF(I46="","",VLOOKUP(I46,データ２!$A$2:$B$180,2))</f>
        <v>落一アポロ</v>
      </c>
      <c r="K46" s="5">
        <f>+K26+9</f>
        <v>25</v>
      </c>
      <c r="L46" s="28" t="str">
        <f>IF(K46="","",VLOOKUP(K46,データ２!$A$2:$B$180,2))</f>
        <v>葛西ファイターズ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345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品川Ｂレーシング</v>
      </c>
      <c r="C48" s="6">
        <f>+C28+9</f>
        <v>23</v>
      </c>
      <c r="D48" s="30" t="str">
        <f>IF(C48="","",VLOOKUP(C48,データ２!$A$2:$B$180,2))</f>
        <v>鎌倉ヴィクトリー</v>
      </c>
      <c r="E48" s="6">
        <f>+E28+9</f>
        <v>24</v>
      </c>
      <c r="F48" s="30" t="str">
        <f>IF(E48="","",VLOOKUP(E48,データ２!$A$2:$B$180,2))</f>
        <v>砂町ジャガーズ</v>
      </c>
      <c r="G48" s="6">
        <f>+G28+9</f>
        <v>23</v>
      </c>
      <c r="H48" s="30" t="str">
        <f>IF(G48="","",VLOOKUP(G48,データ２!$A$2:$B$180,2))</f>
        <v>鎌倉ヴィクトリー</v>
      </c>
      <c r="I48" s="6">
        <f>+I28+9</f>
        <v>22</v>
      </c>
      <c r="J48" s="30" t="str">
        <f>IF(I48="","",VLOOKUP(I48,データ２!$A$2:$B$180,2))</f>
        <v>菊坂ファイヤーズ</v>
      </c>
      <c r="K48" s="6">
        <f>+K28+9</f>
        <v>26</v>
      </c>
      <c r="L48" s="30" t="str">
        <f>IF(K48="","",VLOOKUP(K48,データ２!$A$2:$B$180,2))</f>
        <v>品川Ｂレーシング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桃五少年野球クラブ</v>
      </c>
      <c r="C49" s="5">
        <f>+C29+9</f>
        <v>20</v>
      </c>
      <c r="D49" s="28" t="str">
        <f>IF(C49="","",VLOOKUP(C49,データ２!$A$2:$B$180,2))</f>
        <v>落一アポロ</v>
      </c>
      <c r="E49" s="5">
        <f>+E29+9</f>
        <v>21</v>
      </c>
      <c r="F49" s="28" t="str">
        <f>IF(E49="","",VLOOKUP(E49,データ２!$A$2:$B$180,2))</f>
        <v>桃五少年野球クラブ</v>
      </c>
      <c r="G49" s="5">
        <f>+G29+9</f>
        <v>21</v>
      </c>
      <c r="H49" s="28" t="str">
        <f>IF(G49="","",VLOOKUP(G49,データ２!$A$2:$B$180,2))</f>
        <v>桃五少年野球クラブ</v>
      </c>
      <c r="I49" s="5">
        <f>+I29+9</f>
        <v>23</v>
      </c>
      <c r="J49" s="28" t="str">
        <f>IF(I49="","",VLOOKUP(I49,データ２!$A$2:$B$180,2))</f>
        <v>鎌倉ヴィクトリー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346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葛西ファイターズ</v>
      </c>
      <c r="C51" s="6">
        <f>+C31+9</f>
        <v>27</v>
      </c>
      <c r="D51" s="30" t="str">
        <f>IF(C51="","",VLOOKUP(C51,データ２!$A$2:$B$180,2))</f>
        <v>有馬スワローズ</v>
      </c>
      <c r="E51" s="6">
        <f>+E31+9</f>
        <v>23</v>
      </c>
      <c r="F51" s="30" t="str">
        <f>IF(E51="","",VLOOKUP(E51,データ２!$A$2:$B$180,2))</f>
        <v>鎌倉ヴィクトリー</v>
      </c>
      <c r="G51" s="6">
        <f>+G31+9</f>
        <v>22</v>
      </c>
      <c r="H51" s="30" t="str">
        <f>IF(G51="","",VLOOKUP(G51,データ２!$A$2:$B$180,2))</f>
        <v>菊坂ファイヤーズ</v>
      </c>
      <c r="I51" s="6">
        <f>+I31+9</f>
        <v>27</v>
      </c>
      <c r="J51" s="30" t="str">
        <f>IF(I51="","",VLOOKUP(I51,データ２!$A$2:$B$180,2))</f>
        <v>有馬スワローズ</v>
      </c>
      <c r="K51" s="6">
        <f>+K31+9</f>
        <v>21</v>
      </c>
      <c r="L51" s="30" t="str">
        <f>IF(K51="","",VLOOKUP(K51,データ２!$A$2:$B$180,2))</f>
        <v>桃五少年野球クラブ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菊坂ファイヤーズ</v>
      </c>
      <c r="C52" s="5">
        <f>+C32+9</f>
        <v>21</v>
      </c>
      <c r="D52" s="28" t="str">
        <f>IF(C52="","",VLOOKUP(C52,データ２!$A$2:$B$180,2))</f>
        <v>桃五少年野球クラブ</v>
      </c>
      <c r="E52" s="5">
        <f>+E32+9</f>
        <v>21</v>
      </c>
      <c r="F52" s="28" t="str">
        <f>IF(E52="","",VLOOKUP(E52,データ２!$A$2:$B$180,2))</f>
        <v>桃五少年野球クラブ</v>
      </c>
      <c r="G52" s="5">
        <f>+G32+9</f>
        <v>22</v>
      </c>
      <c r="H52" s="28" t="str">
        <f>IF(G52="","",VLOOKUP(G52,データ２!$A$2:$B$180,2))</f>
        <v>菊坂ファイヤーズ</v>
      </c>
      <c r="I52" s="5">
        <f>+I32+9</f>
        <v>24</v>
      </c>
      <c r="J52" s="28" t="str">
        <f>IF(I52="","",VLOOKUP(I52,データ２!$A$2:$B$180,2))</f>
        <v>砂町ジャガーズ</v>
      </c>
      <c r="K52" s="5">
        <f>+K32+9</f>
        <v>25</v>
      </c>
      <c r="L52" s="28" t="str">
        <f>IF(K52="","",VLOOKUP(K52,データ２!$A$2:$B$180,2))</f>
        <v>葛西ファイターズ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347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砂町ジャガーズ</v>
      </c>
      <c r="C54" s="6">
        <f>+C34+9</f>
        <v>26</v>
      </c>
      <c r="D54" s="30" t="str">
        <f>IF(C54="","",VLOOKUP(C54,データ２!$A$2:$B$180,2))</f>
        <v>品川Ｂレーシング</v>
      </c>
      <c r="E54" s="6">
        <f>+E34+9</f>
        <v>27</v>
      </c>
      <c r="F54" s="30" t="str">
        <f>IF(E54="","",VLOOKUP(E54,データ２!$A$2:$B$180,2))</f>
        <v>有馬スワローズ</v>
      </c>
      <c r="G54" s="6">
        <f>+G34+9</f>
        <v>27</v>
      </c>
      <c r="H54" s="30" t="str">
        <f>IF(G54="","",VLOOKUP(G54,データ２!$A$2:$B$180,2))</f>
        <v>有馬スワローズ</v>
      </c>
      <c r="I54" s="6">
        <f>+I34+9</f>
        <v>26</v>
      </c>
      <c r="J54" s="30" t="str">
        <f>IF(I54="","",VLOOKUP(I54,データ２!$A$2:$B$180,2))</f>
        <v>品川Ｂレーシング</v>
      </c>
      <c r="K54" s="6">
        <f>+K34+9</f>
        <v>27</v>
      </c>
      <c r="L54" s="30" t="str">
        <f>IF(K54="","",VLOOKUP(K54,データ２!$A$2:$B$180,2))</f>
        <v>有馬スワローズ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菊坂ファイヤーズ</v>
      </c>
      <c r="E55" s="5">
        <f>+E35+9</f>
        <v>22</v>
      </c>
      <c r="F55" s="28" t="str">
        <f>IF(E55="","",VLOOKUP(E55,データ２!$A$2:$B$180,2))</f>
        <v>菊坂ファイヤーズ</v>
      </c>
      <c r="G55" s="5">
        <f>+G35+9</f>
        <v>23</v>
      </c>
      <c r="H55" s="28" t="str">
        <f>IF(G55="","",VLOOKUP(G55,データ２!$A$2:$B$180,2))</f>
        <v>鎌倉ヴィクトリー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342</v>
      </c>
      <c r="J56" s="29"/>
      <c r="K56" s="17" t="s">
        <v>348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品川Ｂレーシング</v>
      </c>
      <c r="C57" s="6">
        <f>+C37+9</f>
        <v>25</v>
      </c>
      <c r="D57" s="30" t="str">
        <f>IF(C57="","",VLOOKUP(C57,データ２!$A$2:$B$180,2))</f>
        <v>葛西ファイターズ</v>
      </c>
      <c r="E57" s="6">
        <f>+E37+9</f>
        <v>26</v>
      </c>
      <c r="F57" s="30" t="str">
        <f>IF(E57="","",VLOOKUP(E57,データ２!$A$2:$B$180,2))</f>
        <v>品川Ｂレーシング</v>
      </c>
      <c r="G57" s="6">
        <f>+G37+9</f>
        <v>26</v>
      </c>
      <c r="H57" s="30" t="str">
        <f>IF(G57="","",VLOOKUP(G57,データ２!$A$2:$B$180,2))</f>
        <v>品川Ｂレーシング</v>
      </c>
      <c r="I57" s="6">
        <f>+I37+9</f>
        <v>22</v>
      </c>
      <c r="J57" s="30" t="str">
        <f>IF(I57="","",VLOOKUP(I57,データ２!$A$2:$B$180,2))</f>
        <v>菊坂ファイヤーズ</v>
      </c>
      <c r="K57" s="6">
        <f>+K37+9</f>
        <v>20</v>
      </c>
      <c r="L57" s="30" t="str">
        <f>IF(K57="","",VLOOKUP(K57,データ２!$A$2:$B$180,2))</f>
        <v>落一アポロ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落一アポロ</v>
      </c>
      <c r="C58" s="5">
        <f>+C38+9</f>
        <v>23</v>
      </c>
      <c r="D58" s="28" t="str">
        <f>IF(C58="","",VLOOKUP(C58,データ２!$A$2:$B$180,2))</f>
        <v>鎌倉ヴィクトリー</v>
      </c>
      <c r="E58" s="5">
        <f>+E38+9</f>
        <v>23</v>
      </c>
      <c r="F58" s="28" t="str">
        <f>IF(E58="","",VLOOKUP(E58,データ２!$A$2:$B$180,2))</f>
        <v>鎌倉ヴィクトリー</v>
      </c>
      <c r="G58" s="5">
        <f>+G38+9</f>
        <v>24</v>
      </c>
      <c r="H58" s="28" t="str">
        <f>IF(G58="","",VLOOKUP(G58,データ２!$A$2:$B$180,2))</f>
        <v>砂町ジャガーズ</v>
      </c>
      <c r="I58" s="5">
        <f>+I38+9</f>
        <v>20</v>
      </c>
      <c r="J58" s="28" t="str">
        <f>IF(I58="","",VLOOKUP(I58,データ２!$A$2:$B$180,2))</f>
        <v>落一アポロ</v>
      </c>
      <c r="K58" s="5">
        <f>+K38+9</f>
        <v>26</v>
      </c>
      <c r="L58" s="28" t="str">
        <f>IF(K58="","",VLOOKUP(K58,データ２!$A$2:$B$180,2))</f>
        <v>品川Ｂレーシング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343</v>
      </c>
      <c r="J59" s="29"/>
      <c r="K59" s="17" t="s">
        <v>349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葛西ファイターズ</v>
      </c>
      <c r="C60" s="6">
        <f>+C40+9</f>
        <v>24</v>
      </c>
      <c r="D60" s="30" t="str">
        <f>IF(C60="","",VLOOKUP(C60,データ２!$A$2:$B$180,2))</f>
        <v>砂町ジャガーズ</v>
      </c>
      <c r="E60" s="6">
        <f>+E40+9</f>
        <v>25</v>
      </c>
      <c r="F60" s="30" t="str">
        <f>IF(E60="","",VLOOKUP(E60,データ２!$A$2:$B$180,2))</f>
        <v>葛西ファイターズ</v>
      </c>
      <c r="G60" s="6">
        <f>+G40+9</f>
        <v>25</v>
      </c>
      <c r="H60" s="30" t="str">
        <f>IF(G60="","",VLOOKUP(G60,データ２!$A$2:$B$180,2))</f>
        <v>葛西ファイターズ</v>
      </c>
      <c r="I60" s="6">
        <f>+I40+9</f>
        <v>21</v>
      </c>
      <c r="J60" s="30" t="str">
        <f>IF(I60="","",VLOOKUP(I60,データ２!$A$2:$B$180,2))</f>
        <v>桃五少年野球クラブ</v>
      </c>
      <c r="K60" s="6">
        <f>+K40+9</f>
        <v>27</v>
      </c>
      <c r="L60" s="30" t="str">
        <f>IF(K60="","",VLOOKUP(K60,データ２!$A$2:$B$180,2))</f>
        <v>有馬スワローズ</v>
      </c>
    </row>
    <row r="61" spans="1:12" ht="13.5" customHeight="1" x14ac:dyDescent="0.15"/>
    <row r="62" spans="1:12" ht="20.100000000000001" customHeight="1" x14ac:dyDescent="0.2">
      <c r="A62" s="19" t="s">
        <v>428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石浜ＢＢＣ</v>
      </c>
      <c r="C63" s="5">
        <f>+C43+9</f>
        <v>30</v>
      </c>
      <c r="D63" s="28" t="str">
        <f>IF(C63="","",VLOOKUP(C63,データ２!$A$2:$B$180,2))</f>
        <v>江東ジョーズ</v>
      </c>
      <c r="E63" s="5">
        <f>+E43+9</f>
        <v>28</v>
      </c>
      <c r="F63" s="28" t="str">
        <f>IF(E63="","",VLOOKUP(E63,データ２!$A$2:$B$180,2))</f>
        <v>石浜ＢＢＣ</v>
      </c>
      <c r="G63" s="5">
        <f>+G43+9</f>
        <v>28</v>
      </c>
      <c r="H63" s="28" t="str">
        <f>IF(G63="","",VLOOKUP(G63,データ２!$A$2:$B$180,2))</f>
        <v>石浜ＢＢＣ</v>
      </c>
      <c r="I63" s="5">
        <f>+I43+9</f>
        <v>28</v>
      </c>
      <c r="J63" s="28" t="str">
        <f>IF(I63="","",VLOOKUP(I63,データ２!$A$2:$B$180,2))</f>
        <v>石浜ＢＢＣ</v>
      </c>
      <c r="K63" s="5">
        <f>+K43+9</f>
        <v>33</v>
      </c>
      <c r="L63" s="28" t="str">
        <f>IF(K63="","",VLOOKUP(K63,データ２!$A$2:$B$180,2))</f>
        <v>礫川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352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カバラホークス</v>
      </c>
      <c r="C65" s="6">
        <f>+C45+9</f>
        <v>33</v>
      </c>
      <c r="D65" s="30" t="str">
        <f>IF(C65="","",VLOOKUP(C65,データ２!$A$2:$B$180,2))</f>
        <v>礫川</v>
      </c>
      <c r="E65" s="6">
        <f>+E45+9</f>
        <v>34</v>
      </c>
      <c r="F65" s="30" t="str">
        <f>IF(E65="","",VLOOKUP(E65,データ２!$A$2:$B$180,2))</f>
        <v>出雲ライオンズ</v>
      </c>
      <c r="G65" s="6">
        <f>+G45+9</f>
        <v>33</v>
      </c>
      <c r="H65" s="30" t="str">
        <f>IF(G65="","",VLOOKUP(G65,データ２!$A$2:$B$180,2))</f>
        <v>礫川</v>
      </c>
      <c r="I65" s="6">
        <f>+I45+9</f>
        <v>32</v>
      </c>
      <c r="J65" s="30" t="str">
        <f>IF(I65="","",VLOOKUP(I65,データ２!$A$2:$B$180,2))</f>
        <v>新宿サニー</v>
      </c>
      <c r="K65" s="6">
        <f>+K45+9</f>
        <v>36</v>
      </c>
      <c r="L65" s="30" t="str">
        <f>IF(K65="","",VLOOKUP(K65,データ２!$A$2:$B$180,2))</f>
        <v>カバラホークス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中央バンディーズ</v>
      </c>
      <c r="C66" s="5">
        <f>+C46+9</f>
        <v>31</v>
      </c>
      <c r="D66" s="28" t="str">
        <f>IF(C66="","",VLOOKUP(C66,データ２!$A$2:$B$180,2))</f>
        <v>久我山イーグルス</v>
      </c>
      <c r="E66" s="5">
        <f>+E46+9</f>
        <v>29</v>
      </c>
      <c r="F66" s="28" t="str">
        <f>IF(E66="","",VLOOKUP(E66,データ２!$A$2:$B$180,2))</f>
        <v>中央バンディーズ</v>
      </c>
      <c r="G66" s="5">
        <f>+G46+9</f>
        <v>29</v>
      </c>
      <c r="H66" s="28" t="str">
        <f>IF(G66="","",VLOOKUP(G66,データ２!$A$2:$B$180,2))</f>
        <v>中央バンディーズ</v>
      </c>
      <c r="I66" s="5">
        <f>+I46+9</f>
        <v>29</v>
      </c>
      <c r="J66" s="28" t="str">
        <f>IF(I66="","",VLOOKUP(I66,データ２!$A$2:$B$180,2))</f>
        <v>中央バンディーズ</v>
      </c>
      <c r="K66" s="5">
        <f>+K46+9</f>
        <v>34</v>
      </c>
      <c r="L66" s="28" t="str">
        <f>IF(K66="","",VLOOKUP(K66,データ２!$A$2:$B$180,2))</f>
        <v>出雲ライオンズ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353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旗の台クラブ</v>
      </c>
      <c r="C68" s="6">
        <f>+C48+9</f>
        <v>32</v>
      </c>
      <c r="D68" s="30" t="str">
        <f>IF(C68="","",VLOOKUP(C68,データ２!$A$2:$B$180,2))</f>
        <v>新宿サニー</v>
      </c>
      <c r="E68" s="6">
        <f>+E48+9</f>
        <v>33</v>
      </c>
      <c r="F68" s="30" t="str">
        <f>IF(E68="","",VLOOKUP(E68,データ２!$A$2:$B$180,2))</f>
        <v>礫川</v>
      </c>
      <c r="G68" s="6">
        <f>+G48+9</f>
        <v>32</v>
      </c>
      <c r="H68" s="30" t="str">
        <f>IF(G68="","",VLOOKUP(G68,データ２!$A$2:$B$180,2))</f>
        <v>新宿サニー</v>
      </c>
      <c r="I68" s="6">
        <f>+I48+9</f>
        <v>31</v>
      </c>
      <c r="J68" s="30" t="str">
        <f>IF(I68="","",VLOOKUP(I68,データ２!$A$2:$B$180,2))</f>
        <v>久我山イーグルス</v>
      </c>
      <c r="K68" s="6">
        <f>+K48+9</f>
        <v>35</v>
      </c>
      <c r="L68" s="30" t="str">
        <f>IF(K68="","",VLOOKUP(K68,データ２!$A$2:$B$180,2))</f>
        <v>旗の台クラブ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江東ジョーズ</v>
      </c>
      <c r="C69" s="5">
        <f>+C49+9</f>
        <v>29</v>
      </c>
      <c r="D69" s="28" t="str">
        <f>IF(C69="","",VLOOKUP(C69,データ２!$A$2:$B$180,2))</f>
        <v>中央バンディーズ</v>
      </c>
      <c r="E69" s="5">
        <f>+E49+9</f>
        <v>30</v>
      </c>
      <c r="F69" s="28" t="str">
        <f>IF(E69="","",VLOOKUP(E69,データ２!$A$2:$B$180,2))</f>
        <v>江東ジョーズ</v>
      </c>
      <c r="G69" s="5">
        <f>+G49+9</f>
        <v>30</v>
      </c>
      <c r="H69" s="28" t="str">
        <f>IF(G69="","",VLOOKUP(G69,データ２!$A$2:$B$180,2))</f>
        <v>江東ジョーズ</v>
      </c>
      <c r="I69" s="5">
        <f>+I49+9</f>
        <v>32</v>
      </c>
      <c r="J69" s="28" t="str">
        <f>IF(I69="","",VLOOKUP(I69,データ２!$A$2:$B$180,2))</f>
        <v>新宿サニー</v>
      </c>
      <c r="K69" s="5">
        <f>+K49+9</f>
        <v>28</v>
      </c>
      <c r="L69" s="28" t="str">
        <f>IF(K69="","",VLOOKUP(K69,データ２!$A$2:$B$180,2))</f>
        <v>石浜ＢＢＣ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354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出雲ライオンズ</v>
      </c>
      <c r="C71" s="6">
        <f>+C51+9</f>
        <v>36</v>
      </c>
      <c r="D71" s="30" t="str">
        <f>IF(C71="","",VLOOKUP(C71,データ２!$A$2:$B$180,2))</f>
        <v>カバラホークス</v>
      </c>
      <c r="E71" s="6">
        <f>+E51+9</f>
        <v>32</v>
      </c>
      <c r="F71" s="30" t="str">
        <f>IF(E71="","",VLOOKUP(E71,データ２!$A$2:$B$180,2))</f>
        <v>新宿サニー</v>
      </c>
      <c r="G71" s="6">
        <f>+G51+9</f>
        <v>31</v>
      </c>
      <c r="H71" s="30" t="str">
        <f>IF(G71="","",VLOOKUP(G71,データ２!$A$2:$B$180,2))</f>
        <v>久我山イーグルス</v>
      </c>
      <c r="I71" s="6">
        <f>+I51+9</f>
        <v>36</v>
      </c>
      <c r="J71" s="30" t="str">
        <f>IF(I71="","",VLOOKUP(I71,データ２!$A$2:$B$180,2))</f>
        <v>カバラホークス</v>
      </c>
      <c r="K71" s="6">
        <f>+K51+9</f>
        <v>30</v>
      </c>
      <c r="L71" s="30" t="str">
        <f>IF(K71="","",VLOOKUP(K71,データ２!$A$2:$B$180,2))</f>
        <v>江東ジョーズ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久我山イーグルス</v>
      </c>
      <c r="C72" s="5">
        <f>+C52+9</f>
        <v>30</v>
      </c>
      <c r="D72" s="28" t="str">
        <f>IF(C72="","",VLOOKUP(C72,データ２!$A$2:$B$180,2))</f>
        <v>江東ジョーズ</v>
      </c>
      <c r="E72" s="5">
        <f>+E52+9</f>
        <v>30</v>
      </c>
      <c r="F72" s="28" t="str">
        <f>IF(E72="","",VLOOKUP(E72,データ２!$A$2:$B$180,2))</f>
        <v>江東ジョーズ</v>
      </c>
      <c r="G72" s="5">
        <f>+G52+9</f>
        <v>31</v>
      </c>
      <c r="H72" s="28" t="str">
        <f>IF(G72="","",VLOOKUP(G72,データ２!$A$2:$B$180,2))</f>
        <v>久我山イーグルス</v>
      </c>
      <c r="I72" s="5">
        <f>+I52+9</f>
        <v>33</v>
      </c>
      <c r="J72" s="28" t="str">
        <f>IF(I72="","",VLOOKUP(I72,データ２!$A$2:$B$180,2))</f>
        <v>礫川</v>
      </c>
      <c r="K72" s="5">
        <f>+K52+9</f>
        <v>34</v>
      </c>
      <c r="L72" s="28" t="str">
        <f>IF(K72="","",VLOOKUP(K72,データ２!$A$2:$B$180,2))</f>
        <v>出雲ライオンズ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355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礫川</v>
      </c>
      <c r="C74" s="6">
        <f>+C54+9</f>
        <v>35</v>
      </c>
      <c r="D74" s="30" t="str">
        <f>IF(C74="","",VLOOKUP(C74,データ２!$A$2:$B$180,2))</f>
        <v>旗の台クラブ</v>
      </c>
      <c r="E74" s="6">
        <f>+E54+9</f>
        <v>36</v>
      </c>
      <c r="F74" s="30" t="str">
        <f>IF(E74="","",VLOOKUP(E74,データ２!$A$2:$B$180,2))</f>
        <v>カバラホークス</v>
      </c>
      <c r="G74" s="6">
        <f>+G54+9</f>
        <v>36</v>
      </c>
      <c r="H74" s="30" t="str">
        <f>IF(G74="","",VLOOKUP(G74,データ２!$A$2:$B$180,2))</f>
        <v>カバラホークス</v>
      </c>
      <c r="I74" s="6">
        <f>+I54+9</f>
        <v>35</v>
      </c>
      <c r="J74" s="30" t="str">
        <f>IF(I74="","",VLOOKUP(I74,データ２!$A$2:$B$180,2))</f>
        <v>旗の台クラブ</v>
      </c>
      <c r="K74" s="6">
        <f>+K54+9</f>
        <v>36</v>
      </c>
      <c r="L74" s="30" t="str">
        <f>IF(K74="","",VLOOKUP(K74,データ２!$A$2:$B$180,2))</f>
        <v>カバラホークス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石浜ＢＢＣ</v>
      </c>
      <c r="C75" s="5">
        <f>+C55+9</f>
        <v>31</v>
      </c>
      <c r="D75" s="28" t="str">
        <f>IF(C75="","",VLOOKUP(C75,データ２!$A$2:$B$180,2))</f>
        <v>久我山イーグルス</v>
      </c>
      <c r="E75" s="5">
        <f>+E55+9</f>
        <v>31</v>
      </c>
      <c r="F75" s="28" t="str">
        <f>IF(E75="","",VLOOKUP(E75,データ２!$A$2:$B$180,2))</f>
        <v>久我山イーグルス</v>
      </c>
      <c r="G75" s="5">
        <f>+G55+9</f>
        <v>32</v>
      </c>
      <c r="H75" s="28" t="str">
        <f>IF(G75="","",VLOOKUP(G75,データ２!$A$2:$B$180,2))</f>
        <v>新宿サニー</v>
      </c>
      <c r="I75" s="5">
        <f>+I55+9</f>
        <v>28</v>
      </c>
      <c r="J75" s="28" t="str">
        <f>IF(I75="","",VLOOKUP(I75,データ２!$A$2:$B$180,2))</f>
        <v>石浜ＢＢＣ</v>
      </c>
      <c r="K75" s="5">
        <f>+K55+9</f>
        <v>28</v>
      </c>
      <c r="L75" s="28" t="str">
        <f>IF(K75="","",VLOOKUP(K75,データ２!$A$2:$B$180,2))</f>
        <v>石浜ＢＢＣ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350</v>
      </c>
      <c r="J76" s="29"/>
      <c r="K76" s="17" t="s">
        <v>356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旗の台クラブ</v>
      </c>
      <c r="C77" s="6">
        <f>+C57+9</f>
        <v>34</v>
      </c>
      <c r="D77" s="30" t="str">
        <f>IF(C77="","",VLOOKUP(C77,データ２!$A$2:$B$180,2))</f>
        <v>出雲ライオンズ</v>
      </c>
      <c r="E77" s="6">
        <f>+E57+9</f>
        <v>35</v>
      </c>
      <c r="F77" s="30" t="str">
        <f>IF(E77="","",VLOOKUP(E77,データ２!$A$2:$B$180,2))</f>
        <v>旗の台クラブ</v>
      </c>
      <c r="G77" s="6">
        <f>+G57+9</f>
        <v>35</v>
      </c>
      <c r="H77" s="30" t="str">
        <f>IF(G77="","",VLOOKUP(G77,データ２!$A$2:$B$180,2))</f>
        <v>旗の台クラブ</v>
      </c>
      <c r="I77" s="6">
        <f>+I57+9</f>
        <v>31</v>
      </c>
      <c r="J77" s="30" t="str">
        <f>IF(I77="","",VLOOKUP(I77,データ２!$A$2:$B$180,2))</f>
        <v>久我山イーグルス</v>
      </c>
      <c r="K77" s="6">
        <f>+K57+9</f>
        <v>29</v>
      </c>
      <c r="L77" s="30" t="str">
        <f>IF(K77="","",VLOOKUP(K77,データ２!$A$2:$B$180,2))</f>
        <v>中央バンディーズ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中央バンディーズ</v>
      </c>
      <c r="C78" s="5">
        <f>+C58+9</f>
        <v>32</v>
      </c>
      <c r="D78" s="28" t="str">
        <f>IF(C78="","",VLOOKUP(C78,データ２!$A$2:$B$180,2))</f>
        <v>新宿サニー</v>
      </c>
      <c r="E78" s="5">
        <f>+E58+9</f>
        <v>32</v>
      </c>
      <c r="F78" s="28" t="str">
        <f>IF(E78="","",VLOOKUP(E78,データ２!$A$2:$B$180,2))</f>
        <v>新宿サニー</v>
      </c>
      <c r="G78" s="5">
        <f>+G58+9</f>
        <v>33</v>
      </c>
      <c r="H78" s="28" t="str">
        <f>IF(G78="","",VLOOKUP(G78,データ２!$A$2:$B$180,2))</f>
        <v>礫川</v>
      </c>
      <c r="I78" s="5">
        <f>+I58+9</f>
        <v>29</v>
      </c>
      <c r="J78" s="28" t="str">
        <f>IF(I78="","",VLOOKUP(I78,データ２!$A$2:$B$180,2))</f>
        <v>中央バンディーズ</v>
      </c>
      <c r="K78" s="5">
        <f>+K58+9</f>
        <v>35</v>
      </c>
      <c r="L78" s="28" t="str">
        <f>IF(K78="","",VLOOKUP(K78,データ２!$A$2:$B$180,2))</f>
        <v>旗の台クラブ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351</v>
      </c>
      <c r="J79" s="29"/>
      <c r="K79" s="17" t="s">
        <v>357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出雲ライオンズ</v>
      </c>
      <c r="C80" s="6">
        <f>+C60+9</f>
        <v>33</v>
      </c>
      <c r="D80" s="30" t="str">
        <f>IF(C80="","",VLOOKUP(C80,データ２!$A$2:$B$180,2))</f>
        <v>礫川</v>
      </c>
      <c r="E80" s="6">
        <f>+E60+9</f>
        <v>34</v>
      </c>
      <c r="F80" s="30" t="str">
        <f>IF(E80="","",VLOOKUP(E80,データ２!$A$2:$B$180,2))</f>
        <v>出雲ライオンズ</v>
      </c>
      <c r="G80" s="6">
        <f>+G60+9</f>
        <v>34</v>
      </c>
      <c r="H80" s="30" t="str">
        <f>IF(G80="","",VLOOKUP(G80,データ２!$A$2:$B$180,2))</f>
        <v>出雲ライオンズ</v>
      </c>
      <c r="I80" s="6">
        <f>+I60+9</f>
        <v>30</v>
      </c>
      <c r="J80" s="30" t="str">
        <f>IF(I80="","",VLOOKUP(I80,データ２!$A$2:$B$180,2))</f>
        <v>江東ジョーズ</v>
      </c>
      <c r="K80" s="6">
        <f>+K60+9</f>
        <v>36</v>
      </c>
      <c r="L80" s="30" t="str">
        <f>IF(K80="","",VLOOKUP(K80,データ２!$A$2:$B$180,2))</f>
        <v>カバラホークス</v>
      </c>
    </row>
    <row r="82" spans="1:12" ht="20.100000000000001" customHeight="1" x14ac:dyDescent="0.2">
      <c r="A82" s="19" t="s">
        <v>429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東王ジュニア</v>
      </c>
      <c r="C83" s="5">
        <f>+C63+9</f>
        <v>39</v>
      </c>
      <c r="D83" s="28" t="str">
        <f>IF(C83="","",VLOOKUP(C83,データ２!$A$2:$B$180,2))</f>
        <v>北原少年野球クラブ</v>
      </c>
      <c r="E83" s="5">
        <f>+E63+9</f>
        <v>37</v>
      </c>
      <c r="F83" s="28" t="str">
        <f>IF(E83="","",VLOOKUP(E83,データ２!$A$2:$B$180,2))</f>
        <v>東王ジュニア</v>
      </c>
      <c r="G83" s="5">
        <f>+G63+9</f>
        <v>37</v>
      </c>
      <c r="H83" s="28" t="str">
        <f>IF(G83="","",VLOOKUP(G83,データ２!$A$2:$B$180,2))</f>
        <v>東王ジュニア</v>
      </c>
      <c r="I83" s="5">
        <f>+I63+9</f>
        <v>37</v>
      </c>
      <c r="J83" s="28" t="str">
        <f>IF(I83="","",VLOOKUP(I83,データ２!$A$2:$B$180,2))</f>
        <v>東王ジュニア</v>
      </c>
      <c r="K83" s="5">
        <f>+K63+9</f>
        <v>42</v>
      </c>
      <c r="L83" s="28" t="str">
        <f>IF(K83="","",VLOOKUP(K83,データ２!$A$2:$B$180,2))</f>
        <v>七北クラブ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360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ゼットタイガー</v>
      </c>
      <c r="C85" s="6">
        <f>+C65+9</f>
        <v>42</v>
      </c>
      <c r="D85" s="30" t="str">
        <f>IF(C85="","",VLOOKUP(C85,データ２!$A$2:$B$180,2))</f>
        <v>七北クラブ</v>
      </c>
      <c r="E85" s="6">
        <f>+E65+9</f>
        <v>43</v>
      </c>
      <c r="F85" s="30" t="str">
        <f>IF(E85="","",VLOOKUP(E85,データ２!$A$2:$B$180,2))</f>
        <v>興宮ファイターズ</v>
      </c>
      <c r="G85" s="6">
        <f>+G65+9</f>
        <v>42</v>
      </c>
      <c r="H85" s="30" t="str">
        <f>IF(G85="","",VLOOKUP(G85,データ２!$A$2:$B$180,2))</f>
        <v>七北クラブ</v>
      </c>
      <c r="I85" s="6">
        <f>+I65+9</f>
        <v>41</v>
      </c>
      <c r="J85" s="30" t="str">
        <f>IF(I85="","",VLOOKUP(I85,データ２!$A$2:$B$180,2))</f>
        <v>元芝ハヤブサ</v>
      </c>
      <c r="K85" s="6">
        <f>+K65+9</f>
        <v>45</v>
      </c>
      <c r="L85" s="30" t="str">
        <f>IF(K85="","",VLOOKUP(K85,データ２!$A$2:$B$180,2))</f>
        <v>ゼットタイガー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文京パワーズ</v>
      </c>
      <c r="C86" s="5">
        <f>+C66+9</f>
        <v>40</v>
      </c>
      <c r="D86" s="28" t="str">
        <f>IF(C86="","",VLOOKUP(C86,データ２!$A$2:$B$180,2))</f>
        <v>番町エンジェルス</v>
      </c>
      <c r="E86" s="5">
        <f>+E66+9</f>
        <v>38</v>
      </c>
      <c r="F86" s="28" t="str">
        <f>IF(E86="","",VLOOKUP(E86,データ２!$A$2:$B$180,2))</f>
        <v>文京パワーズ</v>
      </c>
      <c r="G86" s="5">
        <f>+G66+9</f>
        <v>38</v>
      </c>
      <c r="H86" s="28" t="str">
        <f>IF(G86="","",VLOOKUP(G86,データ２!$A$2:$B$180,2))</f>
        <v>文京パワーズ</v>
      </c>
      <c r="I86" s="5">
        <f>+I66+9</f>
        <v>38</v>
      </c>
      <c r="J86" s="28" t="str">
        <f>IF(I86="","",VLOOKUP(I86,データ２!$A$2:$B$180,2))</f>
        <v>文京パワーズ</v>
      </c>
      <c r="K86" s="5">
        <f>+K66+9</f>
        <v>43</v>
      </c>
      <c r="L86" s="28" t="str">
        <f>IF(K86="","",VLOOKUP(K86,データ２!$A$2:$B$180,2))</f>
        <v>興宮ファイターズ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361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中目黒イーグルス</v>
      </c>
      <c r="C88" s="6">
        <f>+C68+9</f>
        <v>41</v>
      </c>
      <c r="D88" s="30" t="str">
        <f>IF(C88="","",VLOOKUP(C88,データ２!$A$2:$B$180,2))</f>
        <v>元芝ハヤブサ</v>
      </c>
      <c r="E88" s="6">
        <f>+E68+9</f>
        <v>42</v>
      </c>
      <c r="F88" s="30" t="str">
        <f>IF(E88="","",VLOOKUP(E88,データ２!$A$2:$B$180,2))</f>
        <v>七北クラブ</v>
      </c>
      <c r="G88" s="6">
        <f>+G68+9</f>
        <v>41</v>
      </c>
      <c r="H88" s="30" t="str">
        <f>IF(G88="","",VLOOKUP(G88,データ２!$A$2:$B$180,2))</f>
        <v>元芝ハヤブサ</v>
      </c>
      <c r="I88" s="6">
        <f>+I68+9</f>
        <v>40</v>
      </c>
      <c r="J88" s="30" t="str">
        <f>IF(I88="","",VLOOKUP(I88,データ２!$A$2:$B$180,2))</f>
        <v>番町エンジェルス</v>
      </c>
      <c r="K88" s="6">
        <f>+K68+9</f>
        <v>44</v>
      </c>
      <c r="L88" s="30" t="str">
        <f>IF(K88="","",VLOOKUP(K88,データ２!$A$2:$B$180,2))</f>
        <v>中目黒イーグルス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北原少年野球クラブ</v>
      </c>
      <c r="C89" s="5">
        <f>+C69+9</f>
        <v>38</v>
      </c>
      <c r="D89" s="28" t="str">
        <f>IF(C89="","",VLOOKUP(C89,データ２!$A$2:$B$180,2))</f>
        <v>文京パワーズ</v>
      </c>
      <c r="E89" s="5">
        <f>+E69+9</f>
        <v>39</v>
      </c>
      <c r="F89" s="28" t="str">
        <f>IF(E89="","",VLOOKUP(E89,データ２!$A$2:$B$180,2))</f>
        <v>北原少年野球クラブ</v>
      </c>
      <c r="G89" s="5">
        <f>+G69+9</f>
        <v>39</v>
      </c>
      <c r="H89" s="28" t="str">
        <f>IF(G89="","",VLOOKUP(G89,データ２!$A$2:$B$180,2))</f>
        <v>北原少年野球クラブ</v>
      </c>
      <c r="I89" s="5">
        <f>+I69+9</f>
        <v>41</v>
      </c>
      <c r="J89" s="28" t="str">
        <f>IF(I89="","",VLOOKUP(I89,データ２!$A$2:$B$180,2))</f>
        <v>元芝ハヤブサ</v>
      </c>
      <c r="K89" s="5">
        <f>+K69+9</f>
        <v>37</v>
      </c>
      <c r="L89" s="28" t="str">
        <f>IF(K89="","",VLOOKUP(K89,データ２!$A$2:$B$180,2))</f>
        <v>東王ジュニア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362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興宮ファイターズ</v>
      </c>
      <c r="C91" s="6">
        <f>+C71+9</f>
        <v>45</v>
      </c>
      <c r="D91" s="30" t="str">
        <f>IF(C91="","",VLOOKUP(C91,データ２!$A$2:$B$180,2))</f>
        <v>ゼットタイガー</v>
      </c>
      <c r="E91" s="6">
        <f>+E71+9</f>
        <v>41</v>
      </c>
      <c r="F91" s="30" t="str">
        <f>IF(E91="","",VLOOKUP(E91,データ２!$A$2:$B$180,2))</f>
        <v>元芝ハヤブサ</v>
      </c>
      <c r="G91" s="6">
        <f>+G71+9</f>
        <v>40</v>
      </c>
      <c r="H91" s="30" t="str">
        <f>IF(G91="","",VLOOKUP(G91,データ２!$A$2:$B$180,2))</f>
        <v>番町エンジェルス</v>
      </c>
      <c r="I91" s="6">
        <f>+I71+9</f>
        <v>45</v>
      </c>
      <c r="J91" s="30" t="str">
        <f>IF(I91="","",VLOOKUP(I91,データ２!$A$2:$B$180,2))</f>
        <v>ゼットタイガー</v>
      </c>
      <c r="K91" s="6">
        <f>+K71+9</f>
        <v>39</v>
      </c>
      <c r="L91" s="30" t="str">
        <f>IF(K91="","",VLOOKUP(K91,データ２!$A$2:$B$180,2))</f>
        <v>北原少年野球クラブ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番町エンジェルス</v>
      </c>
      <c r="C92" s="5">
        <f>+C72+9</f>
        <v>39</v>
      </c>
      <c r="D92" s="28" t="str">
        <f>IF(C92="","",VLOOKUP(C92,データ２!$A$2:$B$180,2))</f>
        <v>北原少年野球クラブ</v>
      </c>
      <c r="E92" s="5">
        <f>+E72+9</f>
        <v>39</v>
      </c>
      <c r="F92" s="28" t="str">
        <f>IF(E92="","",VLOOKUP(E92,データ２!$A$2:$B$180,2))</f>
        <v>北原少年野球クラブ</v>
      </c>
      <c r="G92" s="5">
        <f>+G72+9</f>
        <v>40</v>
      </c>
      <c r="H92" s="28" t="str">
        <f>IF(G92="","",VLOOKUP(G92,データ２!$A$2:$B$180,2))</f>
        <v>番町エンジェルス</v>
      </c>
      <c r="I92" s="5">
        <f>+I72+9</f>
        <v>42</v>
      </c>
      <c r="J92" s="28" t="str">
        <f>IF(I92="","",VLOOKUP(I92,データ２!$A$2:$B$180,2))</f>
        <v>七北クラブ</v>
      </c>
      <c r="K92" s="5">
        <f>+K72+9</f>
        <v>43</v>
      </c>
      <c r="L92" s="28" t="str">
        <f>IF(K92="","",VLOOKUP(K92,データ２!$A$2:$B$180,2))</f>
        <v>興宮ファイターズ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363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七北クラブ</v>
      </c>
      <c r="C94" s="6">
        <f>+C74+9</f>
        <v>44</v>
      </c>
      <c r="D94" s="30" t="str">
        <f>IF(C94="","",VLOOKUP(C94,データ２!$A$2:$B$180,2))</f>
        <v>中目黒イーグルス</v>
      </c>
      <c r="E94" s="6">
        <f>+E74+9</f>
        <v>45</v>
      </c>
      <c r="F94" s="30" t="str">
        <f>IF(E94="","",VLOOKUP(E94,データ２!$A$2:$B$180,2))</f>
        <v>ゼットタイガー</v>
      </c>
      <c r="G94" s="6">
        <f>+G74+9</f>
        <v>45</v>
      </c>
      <c r="H94" s="30" t="str">
        <f>IF(G94="","",VLOOKUP(G94,データ２!$A$2:$B$180,2))</f>
        <v>ゼットタイガー</v>
      </c>
      <c r="I94" s="6">
        <f>+I74+9</f>
        <v>44</v>
      </c>
      <c r="J94" s="30" t="str">
        <f>IF(I94="","",VLOOKUP(I94,データ２!$A$2:$B$180,2))</f>
        <v>中目黒イーグルス</v>
      </c>
      <c r="K94" s="6">
        <f>+K74+9</f>
        <v>45</v>
      </c>
      <c r="L94" s="30" t="str">
        <f>IF(K94="","",VLOOKUP(K94,データ２!$A$2:$B$180,2))</f>
        <v>ゼットタイガー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東王ジュニア</v>
      </c>
      <c r="C95" s="5">
        <f>+C75+9</f>
        <v>40</v>
      </c>
      <c r="D95" s="28" t="str">
        <f>IF(C95="","",VLOOKUP(C95,データ２!$A$2:$B$180,2))</f>
        <v>番町エンジェルス</v>
      </c>
      <c r="E95" s="5">
        <f>+E75+9</f>
        <v>40</v>
      </c>
      <c r="F95" s="28" t="str">
        <f>IF(E95="","",VLOOKUP(E95,データ２!$A$2:$B$180,2))</f>
        <v>番町エンジェルス</v>
      </c>
      <c r="G95" s="5">
        <f>+G75+9</f>
        <v>41</v>
      </c>
      <c r="H95" s="28" t="str">
        <f>IF(G95="","",VLOOKUP(G95,データ２!$A$2:$B$180,2))</f>
        <v>元芝ハヤブサ</v>
      </c>
      <c r="I95" s="5">
        <f>+I75+9</f>
        <v>37</v>
      </c>
      <c r="J95" s="28" t="str">
        <f>IF(I95="","",VLOOKUP(I95,データ２!$A$2:$B$180,2))</f>
        <v>東王ジュニア</v>
      </c>
      <c r="K95" s="5">
        <f>+K75+9</f>
        <v>37</v>
      </c>
      <c r="L95" s="28" t="str">
        <f>IF(K95="","",VLOOKUP(K95,データ２!$A$2:$B$180,2))</f>
        <v>東王ジュニア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358</v>
      </c>
      <c r="J96" s="29"/>
      <c r="K96" s="17" t="s">
        <v>364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中目黒イーグルス</v>
      </c>
      <c r="C97" s="6">
        <f>+C77+9</f>
        <v>43</v>
      </c>
      <c r="D97" s="30" t="str">
        <f>IF(C97="","",VLOOKUP(C97,データ２!$A$2:$B$180,2))</f>
        <v>興宮ファイターズ</v>
      </c>
      <c r="E97" s="6">
        <f>+E77+9</f>
        <v>44</v>
      </c>
      <c r="F97" s="30" t="str">
        <f>IF(E97="","",VLOOKUP(E97,データ２!$A$2:$B$180,2))</f>
        <v>中目黒イーグルス</v>
      </c>
      <c r="G97" s="6">
        <f>+G77+9</f>
        <v>44</v>
      </c>
      <c r="H97" s="30" t="str">
        <f>IF(G97="","",VLOOKUP(G97,データ２!$A$2:$B$180,2))</f>
        <v>中目黒イーグルス</v>
      </c>
      <c r="I97" s="6">
        <f>+I77+9</f>
        <v>40</v>
      </c>
      <c r="J97" s="30" t="str">
        <f>IF(I97="","",VLOOKUP(I97,データ２!$A$2:$B$180,2))</f>
        <v>番町エンジェルス</v>
      </c>
      <c r="K97" s="6">
        <f>+K77+9</f>
        <v>38</v>
      </c>
      <c r="L97" s="30" t="str">
        <f>IF(K97="","",VLOOKUP(K97,データ２!$A$2:$B$180,2))</f>
        <v>文京パワーズ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文京パワーズ</v>
      </c>
      <c r="C98" s="5">
        <f>+C78+9</f>
        <v>41</v>
      </c>
      <c r="D98" s="28" t="str">
        <f>IF(C98="","",VLOOKUP(C98,データ２!$A$2:$B$180,2))</f>
        <v>元芝ハヤブサ</v>
      </c>
      <c r="E98" s="5">
        <f>+E78+9</f>
        <v>41</v>
      </c>
      <c r="F98" s="28" t="str">
        <f>IF(E98="","",VLOOKUP(E98,データ２!$A$2:$B$180,2))</f>
        <v>元芝ハヤブサ</v>
      </c>
      <c r="G98" s="5">
        <f>+G78+9</f>
        <v>42</v>
      </c>
      <c r="H98" s="28" t="str">
        <f>IF(G98="","",VLOOKUP(G98,データ２!$A$2:$B$180,2))</f>
        <v>七北クラブ</v>
      </c>
      <c r="I98" s="5">
        <f>+I78+9</f>
        <v>38</v>
      </c>
      <c r="J98" s="28" t="str">
        <f>IF(I98="","",VLOOKUP(I98,データ２!$A$2:$B$180,2))</f>
        <v>文京パワーズ</v>
      </c>
      <c r="K98" s="5">
        <f>+K78+9</f>
        <v>44</v>
      </c>
      <c r="L98" s="28" t="str">
        <f>IF(K98="","",VLOOKUP(K98,データ２!$A$2:$B$180,2))</f>
        <v>中目黒イーグルス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359</v>
      </c>
      <c r="J99" s="29"/>
      <c r="K99" s="17" t="s">
        <v>365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興宮ファイターズ</v>
      </c>
      <c r="C100" s="6">
        <f>+C80+9</f>
        <v>42</v>
      </c>
      <c r="D100" s="30" t="str">
        <f>IF(C100="","",VLOOKUP(C100,データ２!$A$2:$B$180,2))</f>
        <v>七北クラブ</v>
      </c>
      <c r="E100" s="6">
        <f>+E80+9</f>
        <v>43</v>
      </c>
      <c r="F100" s="30" t="str">
        <f>IF(E100="","",VLOOKUP(E100,データ２!$A$2:$B$180,2))</f>
        <v>興宮ファイターズ</v>
      </c>
      <c r="G100" s="6">
        <f>+G80+9</f>
        <v>43</v>
      </c>
      <c r="H100" s="30" t="str">
        <f>IF(G100="","",VLOOKUP(G100,データ２!$A$2:$B$180,2))</f>
        <v>興宮ファイターズ</v>
      </c>
      <c r="I100" s="6">
        <f>+I80+9</f>
        <v>39</v>
      </c>
      <c r="J100" s="30" t="str">
        <f>IF(I100="","",VLOOKUP(I100,データ２!$A$2:$B$180,2))</f>
        <v>北原少年野球クラブ</v>
      </c>
      <c r="K100" s="6">
        <f>+K80+9</f>
        <v>45</v>
      </c>
      <c r="L100" s="30" t="str">
        <f>IF(K100="","",VLOOKUP(K100,データ２!$A$2:$B$180,2))</f>
        <v>ゼットタイガー</v>
      </c>
    </row>
    <row r="101" spans="1:12" ht="13.5" customHeight="1" x14ac:dyDescent="0.15"/>
    <row r="102" spans="1:12" ht="20.100000000000001" customHeight="1" x14ac:dyDescent="0.2">
      <c r="A102" s="19" t="s">
        <v>430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ブルースカイズ</v>
      </c>
      <c r="C103" s="5">
        <f>+C83+9</f>
        <v>48</v>
      </c>
      <c r="D103" s="28" t="str">
        <f>IF(C103="","",VLOOKUP(C103,データ２!$A$2:$B$180,2))</f>
        <v>越中島ブレーブス</v>
      </c>
      <c r="E103" s="5">
        <f>+E83+9</f>
        <v>46</v>
      </c>
      <c r="F103" s="28" t="str">
        <f>IF(E103="","",VLOOKUP(E103,データ２!$A$2:$B$180,2))</f>
        <v>ブルースカイズ</v>
      </c>
      <c r="G103" s="5">
        <f>+G83+9</f>
        <v>46</v>
      </c>
      <c r="H103" s="28" t="str">
        <f>IF(G103="","",VLOOKUP(G103,データ２!$A$2:$B$180,2))</f>
        <v>ブルースカイズ</v>
      </c>
      <c r="I103" s="5">
        <f>+I83+9</f>
        <v>46</v>
      </c>
      <c r="J103" s="28" t="str">
        <f>IF(I103="","",VLOOKUP(I103,データ２!$A$2:$B$180,2))</f>
        <v>ブルースカイズ</v>
      </c>
      <c r="K103" s="5">
        <f>+K83+9</f>
        <v>51</v>
      </c>
      <c r="L103" s="28" t="str">
        <f>IF(K103="","",VLOOKUP(K103,データ２!$A$2:$B$180,2))</f>
        <v>ブラックキラーズ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369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大雲寺スターズ</v>
      </c>
      <c r="C105" s="6">
        <f>+C85+9</f>
        <v>51</v>
      </c>
      <c r="D105" s="30" t="str">
        <f>IF(C105="","",VLOOKUP(C105,データ２!$A$2:$B$180,2))</f>
        <v>ブラックキラーズ</v>
      </c>
      <c r="E105" s="6">
        <f>+E85+9</f>
        <v>52</v>
      </c>
      <c r="F105" s="30" t="str">
        <f>IF(E105="","",VLOOKUP(E105,データ２!$A$2:$B$180,2))</f>
        <v>墨田スターズ</v>
      </c>
      <c r="G105" s="6">
        <f>+G85+9</f>
        <v>51</v>
      </c>
      <c r="H105" s="30" t="str">
        <f>IF(G105="","",VLOOKUP(G105,データ２!$A$2:$B$180,2))</f>
        <v>ブラックキラーズ</v>
      </c>
      <c r="I105" s="6">
        <f>+I85+9</f>
        <v>50</v>
      </c>
      <c r="J105" s="30" t="str">
        <f>IF(I105="","",VLOOKUP(I105,データ２!$A$2:$B$180,2))</f>
        <v>オール麻布</v>
      </c>
      <c r="K105" s="6">
        <f>+K85+9</f>
        <v>54</v>
      </c>
      <c r="L105" s="30" t="str">
        <f>IF(K105="","",VLOOKUP(K105,データ２!$A$2:$B$180,2))</f>
        <v>大雲寺スターズ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日本橋ファイターズ</v>
      </c>
      <c r="C106" s="5">
        <f>+C86+9</f>
        <v>49</v>
      </c>
      <c r="D106" s="28" t="str">
        <f>IF(C106="","",VLOOKUP(C106,データ２!$A$2:$B$180,2))</f>
        <v>フレール</v>
      </c>
      <c r="E106" s="5">
        <f>+E86+9</f>
        <v>47</v>
      </c>
      <c r="F106" s="28" t="str">
        <f>IF(E106="","",VLOOKUP(E106,データ２!$A$2:$B$180,2))</f>
        <v>日本橋ファイターズ</v>
      </c>
      <c r="G106" s="5">
        <f>+G86+9</f>
        <v>47</v>
      </c>
      <c r="H106" s="28" t="str">
        <f>IF(G106="","",VLOOKUP(G106,データ２!$A$2:$B$180,2))</f>
        <v>日本橋ファイターズ</v>
      </c>
      <c r="I106" s="5">
        <f>+I86+9</f>
        <v>47</v>
      </c>
      <c r="J106" s="28" t="str">
        <f>IF(I106="","",VLOOKUP(I106,データ２!$A$2:$B$180,2))</f>
        <v>日本橋ファイターズ</v>
      </c>
      <c r="K106" s="5">
        <f>+K86+9</f>
        <v>52</v>
      </c>
      <c r="L106" s="28" t="str">
        <f>IF(K106="","",VLOOKUP(K106,データ２!$A$2:$B$180,2))</f>
        <v>墨田スターズ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370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駒込ベアーズ</v>
      </c>
      <c r="C108" s="6">
        <f>+C88+9</f>
        <v>50</v>
      </c>
      <c r="D108" s="30" t="str">
        <f>IF(C108="","",VLOOKUP(C108,データ２!$A$2:$B$180,2))</f>
        <v>オール麻布</v>
      </c>
      <c r="E108" s="6">
        <f>+E88+9</f>
        <v>51</v>
      </c>
      <c r="F108" s="30" t="str">
        <f>IF(E108="","",VLOOKUP(E108,データ２!$A$2:$B$180,2))</f>
        <v>ブラックキラーズ</v>
      </c>
      <c r="G108" s="6">
        <f>+G88+9</f>
        <v>50</v>
      </c>
      <c r="H108" s="30" t="str">
        <f>IF(G108="","",VLOOKUP(G108,データ２!$A$2:$B$180,2))</f>
        <v>オール麻布</v>
      </c>
      <c r="I108" s="6">
        <f>+I88+9</f>
        <v>49</v>
      </c>
      <c r="J108" s="30" t="str">
        <f>IF(I108="","",VLOOKUP(I108,データ２!$A$2:$B$180,2))</f>
        <v>フレール</v>
      </c>
      <c r="K108" s="6">
        <f>+K88+9</f>
        <v>53</v>
      </c>
      <c r="L108" s="30" t="str">
        <f>IF(K108="","",VLOOKUP(K108,データ２!$A$2:$B$180,2))</f>
        <v>駒込ベアーズ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越中島ブレーブス</v>
      </c>
      <c r="C109" s="5">
        <f>+C89+9</f>
        <v>47</v>
      </c>
      <c r="D109" s="28" t="str">
        <f>IF(C109="","",VLOOKUP(C109,データ２!$A$2:$B$180,2))</f>
        <v>日本橋ファイターズ</v>
      </c>
      <c r="E109" s="5">
        <f>+E89+9</f>
        <v>48</v>
      </c>
      <c r="F109" s="28" t="str">
        <f>IF(E109="","",VLOOKUP(E109,データ２!$A$2:$B$180,2))</f>
        <v>越中島ブレーブス</v>
      </c>
      <c r="G109" s="5">
        <f>+G89+9</f>
        <v>48</v>
      </c>
      <c r="H109" s="28" t="str">
        <f>IF(G109="","",VLOOKUP(G109,データ２!$A$2:$B$180,2))</f>
        <v>越中島ブレーブス</v>
      </c>
      <c r="I109" s="5">
        <f>+I89+9</f>
        <v>50</v>
      </c>
      <c r="J109" s="28" t="str">
        <f>IF(I109="","",VLOOKUP(I109,データ２!$A$2:$B$180,2))</f>
        <v>オール麻布</v>
      </c>
      <c r="K109" s="5">
        <f>+K89+9</f>
        <v>46</v>
      </c>
      <c r="L109" s="28" t="str">
        <f>IF(K109="","",VLOOKUP(K109,データ２!$A$2:$B$180,2))</f>
        <v>ブルースカイズ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371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墨田スターズ</v>
      </c>
      <c r="C111" s="6">
        <f>+C91+9</f>
        <v>54</v>
      </c>
      <c r="D111" s="30" t="str">
        <f>IF(C111="","",VLOOKUP(C111,データ２!$A$2:$B$180,2))</f>
        <v>大雲寺スターズ</v>
      </c>
      <c r="E111" s="6">
        <f>+E91+9</f>
        <v>50</v>
      </c>
      <c r="F111" s="30" t="str">
        <f>IF(E111="","",VLOOKUP(E111,データ２!$A$2:$B$180,2))</f>
        <v>オール麻布</v>
      </c>
      <c r="G111" s="6">
        <f>+G91+9</f>
        <v>49</v>
      </c>
      <c r="H111" s="30" t="str">
        <f>IF(G111="","",VLOOKUP(G111,データ２!$A$2:$B$180,2))</f>
        <v>フレール</v>
      </c>
      <c r="I111" s="6">
        <f>+I91+9</f>
        <v>54</v>
      </c>
      <c r="J111" s="30" t="str">
        <f>IF(I111="","",VLOOKUP(I111,データ２!$A$2:$B$180,2))</f>
        <v>大雲寺スターズ</v>
      </c>
      <c r="K111" s="6">
        <f>+K91+9</f>
        <v>48</v>
      </c>
      <c r="L111" s="30" t="str">
        <f>IF(K111="","",VLOOKUP(K111,データ２!$A$2:$B$180,2))</f>
        <v>越中島ブレーブス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フレール</v>
      </c>
      <c r="C112" s="5">
        <f>+C92+9</f>
        <v>48</v>
      </c>
      <c r="D112" s="28" t="str">
        <f>IF(C112="","",VLOOKUP(C112,データ２!$A$2:$B$180,2))</f>
        <v>越中島ブレーブス</v>
      </c>
      <c r="E112" s="5">
        <f>+E92+9</f>
        <v>48</v>
      </c>
      <c r="F112" s="28" t="str">
        <f>IF(E112="","",VLOOKUP(E112,データ２!$A$2:$B$180,2))</f>
        <v>越中島ブレーブス</v>
      </c>
      <c r="G112" s="5">
        <f>+G92+9</f>
        <v>49</v>
      </c>
      <c r="H112" s="28" t="str">
        <f>IF(G112="","",VLOOKUP(G112,データ２!$A$2:$B$180,2))</f>
        <v>フレール</v>
      </c>
      <c r="I112" s="5">
        <f>+I92+9</f>
        <v>51</v>
      </c>
      <c r="J112" s="28" t="str">
        <f>IF(I112="","",VLOOKUP(I112,データ２!$A$2:$B$180,2))</f>
        <v>ブラックキラーズ</v>
      </c>
      <c r="K112" s="5">
        <f>+K92+9</f>
        <v>52</v>
      </c>
      <c r="L112" s="28" t="str">
        <f>IF(K112="","",VLOOKUP(K112,データ２!$A$2:$B$180,2))</f>
        <v>墨田スターズ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372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ブラックキラーズ</v>
      </c>
      <c r="C114" s="6">
        <f>+C94+9</f>
        <v>53</v>
      </c>
      <c r="D114" s="30" t="str">
        <f>IF(C114="","",VLOOKUP(C114,データ２!$A$2:$B$180,2))</f>
        <v>駒込ベアーズ</v>
      </c>
      <c r="E114" s="6">
        <f>+E94+9</f>
        <v>54</v>
      </c>
      <c r="F114" s="30" t="str">
        <f>IF(E114="","",VLOOKUP(E114,データ２!$A$2:$B$180,2))</f>
        <v>大雲寺スターズ</v>
      </c>
      <c r="G114" s="6">
        <f>+G94+9</f>
        <v>54</v>
      </c>
      <c r="H114" s="30" t="str">
        <f>IF(G114="","",VLOOKUP(G114,データ２!$A$2:$B$180,2))</f>
        <v>大雲寺スターズ</v>
      </c>
      <c r="I114" s="6">
        <f>+I94+9</f>
        <v>53</v>
      </c>
      <c r="J114" s="30" t="str">
        <f>IF(I114="","",VLOOKUP(I114,データ２!$A$2:$B$180,2))</f>
        <v>駒込ベアーズ</v>
      </c>
      <c r="K114" s="6">
        <f>+K94+9</f>
        <v>54</v>
      </c>
      <c r="L114" s="30" t="str">
        <f>IF(K114="","",VLOOKUP(K114,データ２!$A$2:$B$180,2))</f>
        <v>大雲寺スターズ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ブルースカイズ</v>
      </c>
      <c r="C115" s="5">
        <f>+C95+9</f>
        <v>49</v>
      </c>
      <c r="D115" s="28" t="str">
        <f>IF(C115="","",VLOOKUP(C115,データ２!$A$2:$B$180,2))</f>
        <v>フレール</v>
      </c>
      <c r="E115" s="5">
        <f>+E95+9</f>
        <v>49</v>
      </c>
      <c r="F115" s="28" t="str">
        <f>IF(E115="","",VLOOKUP(E115,データ２!$A$2:$B$180,2))</f>
        <v>フレール</v>
      </c>
      <c r="G115" s="5">
        <f>+G95+9</f>
        <v>50</v>
      </c>
      <c r="H115" s="28" t="str">
        <f>IF(G115="","",VLOOKUP(G115,データ２!$A$2:$B$180,2))</f>
        <v>オール麻布</v>
      </c>
      <c r="I115" s="5">
        <f>+I95+9</f>
        <v>46</v>
      </c>
      <c r="J115" s="28" t="str">
        <f>IF(I115="","",VLOOKUP(I115,データ２!$A$2:$B$180,2))</f>
        <v>ブルースカイズ</v>
      </c>
      <c r="K115" s="5">
        <f>+K95+9</f>
        <v>46</v>
      </c>
      <c r="L115" s="28" t="str">
        <f>IF(K115="","",VLOOKUP(K115,データ２!$A$2:$B$180,2))</f>
        <v>ブルースカイズ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367</v>
      </c>
      <c r="J116" s="29"/>
      <c r="K116" s="17" t="s">
        <v>373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駒込ベアーズ</v>
      </c>
      <c r="C117" s="6">
        <f>+C97+9</f>
        <v>52</v>
      </c>
      <c r="D117" s="30" t="str">
        <f>IF(C117="","",VLOOKUP(C117,データ２!$A$2:$B$180,2))</f>
        <v>墨田スターズ</v>
      </c>
      <c r="E117" s="6">
        <f>+E97+9</f>
        <v>53</v>
      </c>
      <c r="F117" s="30" t="str">
        <f>IF(E117="","",VLOOKUP(E117,データ２!$A$2:$B$180,2))</f>
        <v>駒込ベアーズ</v>
      </c>
      <c r="G117" s="6">
        <f>+G97+9</f>
        <v>53</v>
      </c>
      <c r="H117" s="30" t="str">
        <f>IF(G117="","",VLOOKUP(G117,データ２!$A$2:$B$180,2))</f>
        <v>駒込ベアーズ</v>
      </c>
      <c r="I117" s="6">
        <f>+I97+9</f>
        <v>49</v>
      </c>
      <c r="J117" s="30" t="str">
        <f>IF(I117="","",VLOOKUP(I117,データ２!$A$2:$B$180,2))</f>
        <v>フレール</v>
      </c>
      <c r="K117" s="6">
        <f>+K97+9</f>
        <v>47</v>
      </c>
      <c r="L117" s="30" t="str">
        <f>IF(K117="","",VLOOKUP(K117,データ２!$A$2:$B$180,2))</f>
        <v>日本橋ファイターズ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日本橋ファイターズ</v>
      </c>
      <c r="C118" s="5">
        <f>+C98+9</f>
        <v>50</v>
      </c>
      <c r="D118" s="28" t="str">
        <f>IF(C118="","",VLOOKUP(C118,データ２!$A$2:$B$180,2))</f>
        <v>オール麻布</v>
      </c>
      <c r="E118" s="5">
        <f>+E98+9</f>
        <v>50</v>
      </c>
      <c r="F118" s="28" t="str">
        <f>IF(E118="","",VLOOKUP(E118,データ２!$A$2:$B$180,2))</f>
        <v>オール麻布</v>
      </c>
      <c r="G118" s="5">
        <f>+G98+9</f>
        <v>51</v>
      </c>
      <c r="H118" s="28" t="str">
        <f>IF(G118="","",VLOOKUP(G118,データ２!$A$2:$B$180,2))</f>
        <v>ブラックキラーズ</v>
      </c>
      <c r="I118" s="5">
        <f>+I98+9</f>
        <v>47</v>
      </c>
      <c r="J118" s="28" t="str">
        <f>IF(I118="","",VLOOKUP(I118,データ２!$A$2:$B$180,2))</f>
        <v>日本橋ファイターズ</v>
      </c>
      <c r="K118" s="5">
        <f>+K98+9</f>
        <v>53</v>
      </c>
      <c r="L118" s="28" t="str">
        <f>IF(K118="","",VLOOKUP(K118,データ２!$A$2:$B$180,2))</f>
        <v>駒込ベアーズ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368</v>
      </c>
      <c r="J119" s="29"/>
      <c r="K119" s="17" t="s">
        <v>374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墨田スターズ</v>
      </c>
      <c r="C120" s="6">
        <f>+C100+9</f>
        <v>51</v>
      </c>
      <c r="D120" s="30" t="str">
        <f>IF(C120="","",VLOOKUP(C120,データ２!$A$2:$B$180,2))</f>
        <v>ブラックキラーズ</v>
      </c>
      <c r="E120" s="6">
        <f>+E100+9</f>
        <v>52</v>
      </c>
      <c r="F120" s="30" t="str">
        <f>IF(E120="","",VLOOKUP(E120,データ２!$A$2:$B$180,2))</f>
        <v>墨田スターズ</v>
      </c>
      <c r="G120" s="6">
        <f>+G100+9</f>
        <v>52</v>
      </c>
      <c r="H120" s="30" t="str">
        <f>IF(G120="","",VLOOKUP(G120,データ２!$A$2:$B$180,2))</f>
        <v>墨田スターズ</v>
      </c>
      <c r="I120" s="6">
        <f>+I100+9</f>
        <v>48</v>
      </c>
      <c r="J120" s="30" t="str">
        <f>IF(I120="","",VLOOKUP(I120,データ２!$A$2:$B$180,2))</f>
        <v>越中島ブレーブス</v>
      </c>
      <c r="K120" s="6">
        <f>+K100+9</f>
        <v>54</v>
      </c>
      <c r="L120" s="30" t="str">
        <f>IF(K120="","",VLOOKUP(K120,データ２!$A$2:$B$180,2))</f>
        <v>大雲寺スターズ</v>
      </c>
    </row>
    <row r="122" spans="1:12" ht="20.100000000000001" customHeight="1" x14ac:dyDescent="0.2">
      <c r="A122" s="19" t="s">
        <v>431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ヤングホークス</v>
      </c>
      <c r="C123" s="5">
        <f>+C103+9</f>
        <v>57</v>
      </c>
      <c r="D123" s="28" t="str">
        <f>IF(C123="","",VLOOKUP(C123,データ２!$A$2:$B$180,2))</f>
        <v>花畑ツバサクラブ</v>
      </c>
      <c r="E123" s="5">
        <f>+E103+9</f>
        <v>55</v>
      </c>
      <c r="F123" s="28" t="str">
        <f>IF(E123="","",VLOOKUP(E123,データ２!$A$2:$B$180,2))</f>
        <v>ヤングホークス</v>
      </c>
      <c r="G123" s="5">
        <f>+G103+9</f>
        <v>55</v>
      </c>
      <c r="H123" s="28" t="str">
        <f>IF(G123="","",VLOOKUP(G123,データ２!$A$2:$B$180,2))</f>
        <v>ヤングホークス</v>
      </c>
      <c r="I123" s="5">
        <f>+I103+9</f>
        <v>55</v>
      </c>
      <c r="J123" s="28" t="str">
        <f>IF(I123="","",VLOOKUP(I123,データ２!$A$2:$B$180,2))</f>
        <v>ヤングホークス</v>
      </c>
      <c r="K123" s="5">
        <f>+K103+9</f>
        <v>60</v>
      </c>
      <c r="L123" s="28" t="str">
        <f>IF(K123="","",VLOOKUP(K123,データ２!$A$2:$B$180,2))</f>
        <v>オレンジイーグルス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377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トゥールスジュニア</v>
      </c>
      <c r="C125" s="6">
        <f>+C105+9</f>
        <v>60</v>
      </c>
      <c r="D125" s="30" t="str">
        <f>IF(C125="","",VLOOKUP(C125,データ２!$A$2:$B$180,2))</f>
        <v>オレンジイーグルス</v>
      </c>
      <c r="E125" s="6">
        <f>+E105+9</f>
        <v>61</v>
      </c>
      <c r="F125" s="30" t="str">
        <f>IF(E125="","",VLOOKUP(E125,データ２!$A$2:$B$180,2))</f>
        <v>ゴッドイーグルス</v>
      </c>
      <c r="G125" s="6">
        <f>+G105+9</f>
        <v>60</v>
      </c>
      <c r="H125" s="30" t="str">
        <f>IF(G125="","",VLOOKUP(G125,データ２!$A$2:$B$180,2))</f>
        <v>オレンジイーグルス</v>
      </c>
      <c r="I125" s="6">
        <f>+I105+9</f>
        <v>59</v>
      </c>
      <c r="J125" s="30" t="str">
        <f>IF(I125="","",VLOOKUP(I125,データ２!$A$2:$B$180,2))</f>
        <v>本村クラブ</v>
      </c>
      <c r="K125" s="6">
        <f>+K105+9</f>
        <v>63</v>
      </c>
      <c r="L125" s="30" t="str">
        <f>IF(K125="","",VLOOKUP(K125,データ２!$A$2:$B$180,2))</f>
        <v>トゥールスジュニア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金町ジャイアンツ</v>
      </c>
      <c r="C126" s="5">
        <f>+C106+9</f>
        <v>58</v>
      </c>
      <c r="D126" s="28" t="str">
        <f>IF(C126="","",VLOOKUP(C126,データ２!$A$2:$B$180,2))</f>
        <v>大森ファイターズ</v>
      </c>
      <c r="E126" s="5">
        <f>+E106+9</f>
        <v>56</v>
      </c>
      <c r="F126" s="28" t="str">
        <f>IF(E126="","",VLOOKUP(E126,データ２!$A$2:$B$180,2))</f>
        <v>金町ジャイアンツ</v>
      </c>
      <c r="G126" s="5">
        <f>+G106+9</f>
        <v>56</v>
      </c>
      <c r="H126" s="28" t="str">
        <f>IF(G126="","",VLOOKUP(G126,データ２!$A$2:$B$180,2))</f>
        <v>金町ジャイアンツ</v>
      </c>
      <c r="I126" s="5">
        <f>+I106+9</f>
        <v>56</v>
      </c>
      <c r="J126" s="28" t="str">
        <f>IF(I126="","",VLOOKUP(I126,データ２!$A$2:$B$180,2))</f>
        <v>金町ジャイアンツ</v>
      </c>
      <c r="K126" s="5">
        <f>+K106+9</f>
        <v>61</v>
      </c>
      <c r="L126" s="28" t="str">
        <f>IF(K126="","",VLOOKUP(K126,データ２!$A$2:$B$180,2))</f>
        <v>ゴッドイーグルス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378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西千タイガース</v>
      </c>
      <c r="C128" s="6">
        <f>+C108+9</f>
        <v>59</v>
      </c>
      <c r="D128" s="30" t="str">
        <f>IF(C128="","",VLOOKUP(C128,データ２!$A$2:$B$180,2))</f>
        <v>本村クラブ</v>
      </c>
      <c r="E128" s="6">
        <f>+E108+9</f>
        <v>60</v>
      </c>
      <c r="F128" s="30" t="str">
        <f>IF(E128="","",VLOOKUP(E128,データ２!$A$2:$B$180,2))</f>
        <v>オレンジイーグルス</v>
      </c>
      <c r="G128" s="6">
        <f>+G108+9</f>
        <v>59</v>
      </c>
      <c r="H128" s="30" t="str">
        <f>IF(G128="","",VLOOKUP(G128,データ２!$A$2:$B$180,2))</f>
        <v>本村クラブ</v>
      </c>
      <c r="I128" s="6">
        <f>+I108+9</f>
        <v>58</v>
      </c>
      <c r="J128" s="30" t="str">
        <f>IF(I128="","",VLOOKUP(I128,データ２!$A$2:$B$180,2))</f>
        <v>大森ファイターズ</v>
      </c>
      <c r="K128" s="6">
        <f>+K108+9</f>
        <v>62</v>
      </c>
      <c r="L128" s="30" t="str">
        <f>IF(K128="","",VLOOKUP(K128,データ２!$A$2:$B$180,2))</f>
        <v>西千タイガース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花畑ツバサクラブ</v>
      </c>
      <c r="C129" s="5">
        <f>+C109+9</f>
        <v>56</v>
      </c>
      <c r="D129" s="28" t="str">
        <f>IF(C129="","",VLOOKUP(C129,データ２!$A$2:$B$180,2))</f>
        <v>金町ジャイアンツ</v>
      </c>
      <c r="E129" s="5">
        <f>+E109+9</f>
        <v>57</v>
      </c>
      <c r="F129" s="28" t="str">
        <f>IF(E129="","",VLOOKUP(E129,データ２!$A$2:$B$180,2))</f>
        <v>花畑ツバサクラブ</v>
      </c>
      <c r="G129" s="5">
        <f>+G109+9</f>
        <v>57</v>
      </c>
      <c r="H129" s="28" t="str">
        <f>IF(G129="","",VLOOKUP(G129,データ２!$A$2:$B$180,2))</f>
        <v>花畑ツバサクラブ</v>
      </c>
      <c r="I129" s="5">
        <f>+I109+9</f>
        <v>59</v>
      </c>
      <c r="J129" s="28" t="str">
        <f>IF(I129="","",VLOOKUP(I129,データ２!$A$2:$B$180,2))</f>
        <v>本村クラブ</v>
      </c>
      <c r="K129" s="5">
        <f>+K109+9</f>
        <v>55</v>
      </c>
      <c r="L129" s="28" t="str">
        <f>IF(K129="","",VLOOKUP(K129,データ２!$A$2:$B$180,2))</f>
        <v>ヤングホークス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379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ゴッドイーグルス</v>
      </c>
      <c r="C131" s="6">
        <f>+C111+9</f>
        <v>63</v>
      </c>
      <c r="D131" s="30" t="str">
        <f>IF(C131="","",VLOOKUP(C131,データ２!$A$2:$B$180,2))</f>
        <v>トゥールスジュニア</v>
      </c>
      <c r="E131" s="6">
        <f>+E111+9</f>
        <v>59</v>
      </c>
      <c r="F131" s="30" t="str">
        <f>IF(E131="","",VLOOKUP(E131,データ２!$A$2:$B$180,2))</f>
        <v>本村クラブ</v>
      </c>
      <c r="G131" s="6">
        <f>+G111+9</f>
        <v>58</v>
      </c>
      <c r="H131" s="30" t="str">
        <f>IF(G131="","",VLOOKUP(G131,データ２!$A$2:$B$180,2))</f>
        <v>大森ファイターズ</v>
      </c>
      <c r="I131" s="6">
        <f>+I111+9</f>
        <v>63</v>
      </c>
      <c r="J131" s="30" t="str">
        <f>IF(I131="","",VLOOKUP(I131,データ２!$A$2:$B$180,2))</f>
        <v>トゥールスジュニア</v>
      </c>
      <c r="K131" s="6">
        <f>+K111+9</f>
        <v>57</v>
      </c>
      <c r="L131" s="30" t="str">
        <f>IF(K131="","",VLOOKUP(K131,データ２!$A$2:$B$180,2))</f>
        <v>花畑ツバサクラブ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大森ファイターズ</v>
      </c>
      <c r="C132" s="5">
        <f>+C112+9</f>
        <v>57</v>
      </c>
      <c r="D132" s="28" t="str">
        <f>IF(C132="","",VLOOKUP(C132,データ２!$A$2:$B$180,2))</f>
        <v>花畑ツバサクラブ</v>
      </c>
      <c r="E132" s="5">
        <f>+E112+9</f>
        <v>57</v>
      </c>
      <c r="F132" s="28" t="str">
        <f>IF(E132="","",VLOOKUP(E132,データ２!$A$2:$B$180,2))</f>
        <v>花畑ツバサクラブ</v>
      </c>
      <c r="G132" s="5">
        <f>+G112+9</f>
        <v>58</v>
      </c>
      <c r="H132" s="28" t="str">
        <f>IF(G132="","",VLOOKUP(G132,データ２!$A$2:$B$180,2))</f>
        <v>大森ファイターズ</v>
      </c>
      <c r="I132" s="5">
        <f>+I112+9</f>
        <v>60</v>
      </c>
      <c r="J132" s="28" t="str">
        <f>IF(I132="","",VLOOKUP(I132,データ２!$A$2:$B$180,2))</f>
        <v>オレンジイーグルス</v>
      </c>
      <c r="K132" s="5">
        <f>+K112+9</f>
        <v>61</v>
      </c>
      <c r="L132" s="28" t="str">
        <f>IF(K132="","",VLOOKUP(K132,データ２!$A$2:$B$180,2))</f>
        <v>ゴッドイーグルス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380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オレンジイーグルス</v>
      </c>
      <c r="C134" s="6">
        <f>+C114+9</f>
        <v>62</v>
      </c>
      <c r="D134" s="30" t="str">
        <f>IF(C134="","",VLOOKUP(C134,データ２!$A$2:$B$180,2))</f>
        <v>西千タイガース</v>
      </c>
      <c r="E134" s="6">
        <f>+E114+9</f>
        <v>63</v>
      </c>
      <c r="F134" s="30" t="str">
        <f>IF(E134="","",VLOOKUP(E134,データ２!$A$2:$B$180,2))</f>
        <v>トゥールスジュニア</v>
      </c>
      <c r="G134" s="6">
        <f>+G114+9</f>
        <v>63</v>
      </c>
      <c r="H134" s="30" t="str">
        <f>IF(G134="","",VLOOKUP(G134,データ２!$A$2:$B$180,2))</f>
        <v>トゥールスジュニア</v>
      </c>
      <c r="I134" s="6">
        <f>+I114+9</f>
        <v>62</v>
      </c>
      <c r="J134" s="30" t="str">
        <f>IF(I134="","",VLOOKUP(I134,データ２!$A$2:$B$180,2))</f>
        <v>西千タイガース</v>
      </c>
      <c r="K134" s="6">
        <f>+K114+9</f>
        <v>63</v>
      </c>
      <c r="L134" s="30" t="str">
        <f>IF(K134="","",VLOOKUP(K134,データ２!$A$2:$B$180,2))</f>
        <v>トゥールスジュニア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ヤングホークス</v>
      </c>
      <c r="C135" s="5">
        <f>+C115+9</f>
        <v>58</v>
      </c>
      <c r="D135" s="28" t="str">
        <f>IF(C135="","",VLOOKUP(C135,データ２!$A$2:$B$180,2))</f>
        <v>大森ファイターズ</v>
      </c>
      <c r="E135" s="5">
        <f>+E115+9</f>
        <v>58</v>
      </c>
      <c r="F135" s="28" t="str">
        <f>IF(E135="","",VLOOKUP(E135,データ２!$A$2:$B$180,2))</f>
        <v>大森ファイターズ</v>
      </c>
      <c r="G135" s="5">
        <f>+G115+9</f>
        <v>59</v>
      </c>
      <c r="H135" s="28" t="str">
        <f>IF(G135="","",VLOOKUP(G135,データ２!$A$2:$B$180,2))</f>
        <v>本村クラブ</v>
      </c>
      <c r="I135" s="5">
        <f>+I115+9</f>
        <v>55</v>
      </c>
      <c r="J135" s="28" t="str">
        <f>IF(I135="","",VLOOKUP(I135,データ２!$A$2:$B$180,2))</f>
        <v>ヤングホークス</v>
      </c>
      <c r="K135" s="5">
        <f>+K115+9</f>
        <v>55</v>
      </c>
      <c r="L135" s="28" t="str">
        <f>IF(K135="","",VLOOKUP(K135,データ２!$A$2:$B$180,2))</f>
        <v>ヤングホークス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375</v>
      </c>
      <c r="J136" s="29"/>
      <c r="K136" s="17" t="s">
        <v>381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西千タイガース</v>
      </c>
      <c r="C137" s="6">
        <f>+C117+9</f>
        <v>61</v>
      </c>
      <c r="D137" s="30" t="str">
        <f>IF(C137="","",VLOOKUP(C137,データ２!$A$2:$B$180,2))</f>
        <v>ゴッドイーグルス</v>
      </c>
      <c r="E137" s="6">
        <f>+E117+9</f>
        <v>62</v>
      </c>
      <c r="F137" s="30" t="str">
        <f>IF(E137="","",VLOOKUP(E137,データ２!$A$2:$B$180,2))</f>
        <v>西千タイガース</v>
      </c>
      <c r="G137" s="6">
        <f>+G117+9</f>
        <v>62</v>
      </c>
      <c r="H137" s="30" t="str">
        <f>IF(G137="","",VLOOKUP(G137,データ２!$A$2:$B$180,2))</f>
        <v>西千タイガース</v>
      </c>
      <c r="I137" s="6">
        <f>+I117+9</f>
        <v>58</v>
      </c>
      <c r="J137" s="30" t="str">
        <f>IF(I137="","",VLOOKUP(I137,データ２!$A$2:$B$180,2))</f>
        <v>大森ファイターズ</v>
      </c>
      <c r="K137" s="6">
        <f>+K117+9</f>
        <v>56</v>
      </c>
      <c r="L137" s="30" t="str">
        <f>IF(K137="","",VLOOKUP(K137,データ２!$A$2:$B$180,2))</f>
        <v>金町ジャイアンツ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金町ジャイアンツ</v>
      </c>
      <c r="C138" s="5">
        <f>+C118+9</f>
        <v>59</v>
      </c>
      <c r="D138" s="28" t="str">
        <f>IF(C138="","",VLOOKUP(C138,データ２!$A$2:$B$180,2))</f>
        <v>本村クラブ</v>
      </c>
      <c r="E138" s="5">
        <f>+E118+9</f>
        <v>59</v>
      </c>
      <c r="F138" s="28" t="str">
        <f>IF(E138="","",VLOOKUP(E138,データ２!$A$2:$B$180,2))</f>
        <v>本村クラブ</v>
      </c>
      <c r="G138" s="5">
        <f>+G118+9</f>
        <v>60</v>
      </c>
      <c r="H138" s="28" t="str">
        <f>IF(G138="","",VLOOKUP(G138,データ２!$A$2:$B$180,2))</f>
        <v>オレンジイーグルス</v>
      </c>
      <c r="I138" s="5">
        <f>+I118+9</f>
        <v>56</v>
      </c>
      <c r="J138" s="28" t="str">
        <f>IF(I138="","",VLOOKUP(I138,データ２!$A$2:$B$180,2))</f>
        <v>金町ジャイアンツ</v>
      </c>
      <c r="K138" s="5">
        <f>+K118+9</f>
        <v>62</v>
      </c>
      <c r="L138" s="28" t="str">
        <f>IF(K138="","",VLOOKUP(K138,データ２!$A$2:$B$180,2))</f>
        <v>西千タイガース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376</v>
      </c>
      <c r="J139" s="29"/>
      <c r="K139" s="17" t="s">
        <v>382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ゴッドイーグルス</v>
      </c>
      <c r="C140" s="6">
        <f>+C120+9</f>
        <v>60</v>
      </c>
      <c r="D140" s="30" t="str">
        <f>IF(C140="","",VLOOKUP(C140,データ２!$A$2:$B$180,2))</f>
        <v>オレンジイーグルス</v>
      </c>
      <c r="E140" s="6">
        <f>+E120+9</f>
        <v>61</v>
      </c>
      <c r="F140" s="30" t="str">
        <f>IF(E140="","",VLOOKUP(E140,データ２!$A$2:$B$180,2))</f>
        <v>ゴッドイーグルス</v>
      </c>
      <c r="G140" s="6">
        <f>+G120+9</f>
        <v>61</v>
      </c>
      <c r="H140" s="30" t="str">
        <f>IF(G140="","",VLOOKUP(G140,データ２!$A$2:$B$180,2))</f>
        <v>ゴッドイーグルス</v>
      </c>
      <c r="I140" s="6">
        <f>+I120+9</f>
        <v>57</v>
      </c>
      <c r="J140" s="30" t="str">
        <f>IF(I140="","",VLOOKUP(I140,データ２!$A$2:$B$180,2))</f>
        <v>花畑ツバサクラブ</v>
      </c>
      <c r="K140" s="6">
        <f>+K120+9</f>
        <v>63</v>
      </c>
      <c r="L140" s="30" t="str">
        <f>IF(K140="","",VLOOKUP(K140,データ２!$A$2:$B$180,2))</f>
        <v>トゥールスジュニア</v>
      </c>
    </row>
    <row r="141" spans="1:12" ht="13.5" customHeight="1" x14ac:dyDescent="0.15"/>
    <row r="142" spans="1:12" ht="20.100000000000001" customHeight="1" x14ac:dyDescent="0.2">
      <c r="A142" s="19" t="s">
        <v>432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淀四ライオンズ</v>
      </c>
      <c r="C143" s="5">
        <f>+C123+9</f>
        <v>66</v>
      </c>
      <c r="D143" s="28" t="str">
        <f>IF(C143="","",VLOOKUP(C143,データ２!$A$2:$B$180,2))</f>
        <v>南篠崎ランチャーズ</v>
      </c>
      <c r="E143" s="5">
        <f>+E123+9</f>
        <v>64</v>
      </c>
      <c r="F143" s="28" t="str">
        <f>IF(E143="","",VLOOKUP(E143,データ２!$A$2:$B$180,2))</f>
        <v>淀四ライオンズ</v>
      </c>
      <c r="G143" s="5">
        <f>+G123+9</f>
        <v>64</v>
      </c>
      <c r="H143" s="28" t="str">
        <f>IF(G143="","",VLOOKUP(G143,データ２!$A$2:$B$180,2))</f>
        <v>淀四ライオンズ</v>
      </c>
      <c r="I143" s="5">
        <f>+I123+9</f>
        <v>64</v>
      </c>
      <c r="J143" s="28" t="str">
        <f>IF(I143="","",VLOOKUP(I143,データ２!$A$2:$B$180,2))</f>
        <v>淀四ライオンズ</v>
      </c>
      <c r="K143" s="5">
        <f>+K123+9</f>
        <v>69</v>
      </c>
      <c r="L143" s="28" t="str">
        <f>IF(K143="","",VLOOKUP(K143,データ２!$A$2:$B$180,2))</f>
        <v>品川ツインバード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385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品川ツインバード</v>
      </c>
      <c r="E145" s="6">
        <f>+E125+9</f>
        <v>70</v>
      </c>
      <c r="F145" s="30" t="str">
        <f>IF(E145="","",VLOOKUP(E145,データ２!$A$2:$B$180,2))</f>
        <v>砧南球友</v>
      </c>
      <c r="G145" s="6">
        <f>+G125+9</f>
        <v>69</v>
      </c>
      <c r="H145" s="30" t="str">
        <f>IF(G145="","",VLOOKUP(G145,データ２!$A$2:$B$180,2))</f>
        <v>品川ツインバード</v>
      </c>
      <c r="I145" s="6">
        <f>+I125+9</f>
        <v>68</v>
      </c>
      <c r="J145" s="30" t="str">
        <f>IF(I145="","",VLOOKUP(I145,データ２!$A$2:$B$180,2))</f>
        <v>竹仲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月島ライオンズ</v>
      </c>
      <c r="C146" s="5">
        <f>+C126+9</f>
        <v>67</v>
      </c>
      <c r="D146" s="28" t="str">
        <f>IF(C146="","",VLOOKUP(C146,データ２!$A$2:$B$180,2))</f>
        <v>高輪クラブ</v>
      </c>
      <c r="E146" s="5">
        <f>+E126+9</f>
        <v>65</v>
      </c>
      <c r="F146" s="28" t="str">
        <f>IF(E146="","",VLOOKUP(E146,データ２!$A$2:$B$180,2))</f>
        <v>月島ライオンズ</v>
      </c>
      <c r="G146" s="5">
        <f>+G126+9</f>
        <v>65</v>
      </c>
      <c r="H146" s="28" t="str">
        <f>IF(G146="","",VLOOKUP(G146,データ２!$A$2:$B$180,2))</f>
        <v>月島ライオンズ</v>
      </c>
      <c r="I146" s="5">
        <f>+I126+9</f>
        <v>65</v>
      </c>
      <c r="J146" s="28" t="str">
        <f>IF(I146="","",VLOOKUP(I146,データ２!$A$2:$B$180,2))</f>
        <v>月島ライオンズ</v>
      </c>
      <c r="K146" s="5">
        <f>+K126+9</f>
        <v>70</v>
      </c>
      <c r="L146" s="28" t="str">
        <f>IF(K146="","",VLOOKUP(K146,データ２!$A$2:$B$180,2))</f>
        <v>砧南球友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386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ニュー愛宕</v>
      </c>
      <c r="C148" s="6">
        <f>+C128+9</f>
        <v>68</v>
      </c>
      <c r="D148" s="30" t="str">
        <f>IF(C148="","",VLOOKUP(C148,データ２!$A$2:$B$180,2))</f>
        <v>竹仲</v>
      </c>
      <c r="E148" s="6">
        <f>+E128+9</f>
        <v>69</v>
      </c>
      <c r="F148" s="30" t="str">
        <f>IF(E148="","",VLOOKUP(E148,データ２!$A$2:$B$180,2))</f>
        <v>品川ツインバード</v>
      </c>
      <c r="G148" s="6">
        <f>+G128+9</f>
        <v>68</v>
      </c>
      <c r="H148" s="30" t="str">
        <f>IF(G148="","",VLOOKUP(G148,データ２!$A$2:$B$180,2))</f>
        <v>竹仲</v>
      </c>
      <c r="I148" s="6">
        <f>+I128+9</f>
        <v>67</v>
      </c>
      <c r="J148" s="30" t="str">
        <f>IF(I148="","",VLOOKUP(I148,データ２!$A$2:$B$180,2))</f>
        <v>高輪クラブ</v>
      </c>
      <c r="K148" s="6">
        <f>+K128+9</f>
        <v>71</v>
      </c>
      <c r="L148" s="30" t="str">
        <f>IF(K148="","",VLOOKUP(K148,データ２!$A$2:$B$180,2))</f>
        <v>ニュー愛宕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南篠崎ランチャーズ</v>
      </c>
      <c r="C149" s="5">
        <f>+C129+9</f>
        <v>65</v>
      </c>
      <c r="D149" s="28" t="str">
        <f>IF(C149="","",VLOOKUP(C149,データ２!$A$2:$B$180,2))</f>
        <v>月島ライオンズ</v>
      </c>
      <c r="E149" s="5">
        <f>+E129+9</f>
        <v>66</v>
      </c>
      <c r="F149" s="28" t="str">
        <f>IF(E149="","",VLOOKUP(E149,データ２!$A$2:$B$180,2))</f>
        <v>南篠崎ランチャーズ</v>
      </c>
      <c r="G149" s="5">
        <f>+G129+9</f>
        <v>66</v>
      </c>
      <c r="H149" s="28" t="str">
        <f>IF(G149="","",VLOOKUP(G149,データ２!$A$2:$B$180,2))</f>
        <v>南篠崎ランチャーズ</v>
      </c>
      <c r="I149" s="5">
        <f>+I129+9</f>
        <v>68</v>
      </c>
      <c r="J149" s="28" t="str">
        <f>IF(I149="","",VLOOKUP(I149,データ２!$A$2:$B$180,2))</f>
        <v>竹仲</v>
      </c>
      <c r="K149" s="5">
        <f>+K129+9</f>
        <v>64</v>
      </c>
      <c r="L149" s="28" t="str">
        <f>IF(K149="","",VLOOKUP(K149,データ２!$A$2:$B$180,2))</f>
        <v>淀四ライオンズ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387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砧南球友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竹仲</v>
      </c>
      <c r="G151" s="6">
        <f>+G131+9</f>
        <v>67</v>
      </c>
      <c r="H151" s="30" t="str">
        <f>IF(G151="","",VLOOKUP(G151,データ２!$A$2:$B$180,2))</f>
        <v>高輪クラブ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南篠崎ランチャーズ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高輪クラブ</v>
      </c>
      <c r="C152" s="5">
        <f>+C132+9</f>
        <v>66</v>
      </c>
      <c r="D152" s="28" t="str">
        <f>IF(C152="","",VLOOKUP(C152,データ２!$A$2:$B$180,2))</f>
        <v>南篠崎ランチャーズ</v>
      </c>
      <c r="E152" s="5">
        <f>+E132+9</f>
        <v>66</v>
      </c>
      <c r="F152" s="28" t="str">
        <f>IF(E152="","",VLOOKUP(E152,データ２!$A$2:$B$180,2))</f>
        <v>南篠崎ランチャーズ</v>
      </c>
      <c r="G152" s="5">
        <f>+G132+9</f>
        <v>67</v>
      </c>
      <c r="H152" s="28" t="str">
        <f>IF(G152="","",VLOOKUP(G152,データ２!$A$2:$B$180,2))</f>
        <v>高輪クラブ</v>
      </c>
      <c r="I152" s="5">
        <f>+I132+9</f>
        <v>69</v>
      </c>
      <c r="J152" s="28" t="str">
        <f>IF(I152="","",VLOOKUP(I152,データ２!$A$2:$B$180,2))</f>
        <v>品川ツインバード</v>
      </c>
      <c r="K152" s="5">
        <f>+K132+9</f>
        <v>70</v>
      </c>
      <c r="L152" s="28" t="str">
        <f>IF(K152="","",VLOOKUP(K152,データ２!$A$2:$B$180,2))</f>
        <v>砧南球友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388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品川ツインバード</v>
      </c>
      <c r="C154" s="6">
        <f>+C134+9</f>
        <v>71</v>
      </c>
      <c r="D154" s="30" t="str">
        <f>IF(C154="","",VLOOKUP(C154,データ２!$A$2:$B$180,2))</f>
        <v>ニュー愛宕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ニュー愛宕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淀四ライオンズ</v>
      </c>
      <c r="C155" s="5">
        <f>+C135+9</f>
        <v>67</v>
      </c>
      <c r="D155" s="28" t="str">
        <f>IF(C155="","",VLOOKUP(C155,データ２!$A$2:$B$180,2))</f>
        <v>高輪クラブ</v>
      </c>
      <c r="E155" s="5">
        <f>+E135+9</f>
        <v>67</v>
      </c>
      <c r="F155" s="28" t="str">
        <f>IF(E155="","",VLOOKUP(E155,データ２!$A$2:$B$180,2))</f>
        <v>高輪クラブ</v>
      </c>
      <c r="G155" s="5">
        <f>+G135+9</f>
        <v>68</v>
      </c>
      <c r="H155" s="28" t="str">
        <f>IF(G155="","",VLOOKUP(G155,データ２!$A$2:$B$180,2))</f>
        <v>竹仲</v>
      </c>
      <c r="I155" s="5">
        <f>+I135+9</f>
        <v>64</v>
      </c>
      <c r="J155" s="28" t="str">
        <f>IF(I155="","",VLOOKUP(I155,データ２!$A$2:$B$180,2))</f>
        <v>淀四ライオンズ</v>
      </c>
      <c r="K155" s="5">
        <f>+K135+9</f>
        <v>64</v>
      </c>
      <c r="L155" s="28" t="str">
        <f>IF(K155="","",VLOOKUP(K155,データ２!$A$2:$B$180,2))</f>
        <v>淀四ライオンズ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383</v>
      </c>
      <c r="J156" s="29"/>
      <c r="K156" s="17" t="s">
        <v>389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ニュー愛宕</v>
      </c>
      <c r="C157" s="6">
        <f>+C137+9</f>
        <v>70</v>
      </c>
      <c r="D157" s="30" t="str">
        <f>IF(C157="","",VLOOKUP(C157,データ２!$A$2:$B$180,2))</f>
        <v>砧南球友</v>
      </c>
      <c r="E157" s="6">
        <f>+E137+9</f>
        <v>71</v>
      </c>
      <c r="F157" s="30" t="str">
        <f>IF(E157="","",VLOOKUP(E157,データ２!$A$2:$B$180,2))</f>
        <v>ニュー愛宕</v>
      </c>
      <c r="G157" s="6">
        <f>+G137+9</f>
        <v>71</v>
      </c>
      <c r="H157" s="30" t="str">
        <f>IF(G157="","",VLOOKUP(G157,データ２!$A$2:$B$180,2))</f>
        <v>ニュー愛宕</v>
      </c>
      <c r="I157" s="6">
        <f>+I137+9</f>
        <v>67</v>
      </c>
      <c r="J157" s="30" t="str">
        <f>IF(I157="","",VLOOKUP(I157,データ２!$A$2:$B$180,2))</f>
        <v>高輪クラブ</v>
      </c>
      <c r="K157" s="6">
        <f>+K137+9</f>
        <v>65</v>
      </c>
      <c r="L157" s="30" t="str">
        <f>IF(K157="","",VLOOKUP(K157,データ２!$A$2:$B$180,2))</f>
        <v>月島ライオンズ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月島ライオンズ</v>
      </c>
      <c r="C158" s="5">
        <f>+C138+9</f>
        <v>68</v>
      </c>
      <c r="D158" s="28" t="str">
        <f>IF(C158="","",VLOOKUP(C158,データ２!$A$2:$B$180,2))</f>
        <v>竹仲</v>
      </c>
      <c r="E158" s="5">
        <f>+E138+9</f>
        <v>68</v>
      </c>
      <c r="F158" s="28" t="str">
        <f>IF(E158="","",VLOOKUP(E158,データ２!$A$2:$B$180,2))</f>
        <v>竹仲</v>
      </c>
      <c r="G158" s="5">
        <f>+G138+9</f>
        <v>69</v>
      </c>
      <c r="H158" s="28" t="str">
        <f>IF(G158="","",VLOOKUP(G158,データ２!$A$2:$B$180,2))</f>
        <v>品川ツインバード</v>
      </c>
      <c r="I158" s="5">
        <f>+I138+9</f>
        <v>65</v>
      </c>
      <c r="J158" s="28" t="str">
        <f>IF(I158="","",VLOOKUP(I158,データ２!$A$2:$B$180,2))</f>
        <v>月島ライオンズ</v>
      </c>
      <c r="K158" s="5">
        <f>+K138+9</f>
        <v>71</v>
      </c>
      <c r="L158" s="28" t="str">
        <f>IF(K158="","",VLOOKUP(K158,データ２!$A$2:$B$180,2))</f>
        <v>ニュー愛宕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384</v>
      </c>
      <c r="J159" s="29"/>
      <c r="K159" s="17" t="s">
        <v>390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砧南球友</v>
      </c>
      <c r="C160" s="6">
        <f>+C140+9</f>
        <v>69</v>
      </c>
      <c r="D160" s="30" t="str">
        <f>IF(C160="","",VLOOKUP(C160,データ２!$A$2:$B$180,2))</f>
        <v>品川ツインバード</v>
      </c>
      <c r="E160" s="6">
        <f>+E140+9</f>
        <v>70</v>
      </c>
      <c r="F160" s="30" t="str">
        <f>IF(E160="","",VLOOKUP(E160,データ２!$A$2:$B$180,2))</f>
        <v>砧南球友</v>
      </c>
      <c r="G160" s="6">
        <f>+G140+9</f>
        <v>70</v>
      </c>
      <c r="H160" s="30" t="str">
        <f>IF(G160="","",VLOOKUP(G160,データ２!$A$2:$B$180,2))</f>
        <v>砧南球友</v>
      </c>
      <c r="I160" s="6">
        <f>+I140+9</f>
        <v>66</v>
      </c>
      <c r="J160" s="30" t="str">
        <f>IF(I160="","",VLOOKUP(I160,データ２!$A$2:$B$180,2))</f>
        <v>南篠崎ランチャーズ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433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葛飾アニマルズ</v>
      </c>
      <c r="C163" s="5">
        <f>+C143+9</f>
        <v>75</v>
      </c>
      <c r="D163" s="28" t="str">
        <f>IF(C163="","",VLOOKUP(C163,データ２!$A$2:$B$180,2))</f>
        <v>上篠崎Ｍクラブ</v>
      </c>
      <c r="E163" s="5">
        <f>+E143+9</f>
        <v>73</v>
      </c>
      <c r="F163" s="28" t="str">
        <f>IF(E163="","",VLOOKUP(E163,データ２!$A$2:$B$180,2))</f>
        <v>葛飾アニマルズ</v>
      </c>
      <c r="G163" s="5">
        <f>+G143+9</f>
        <v>73</v>
      </c>
      <c r="H163" s="28" t="str">
        <f>IF(G163="","",VLOOKUP(G163,データ２!$A$2:$B$180,2))</f>
        <v>葛飾アニマルズ</v>
      </c>
      <c r="I163" s="5">
        <f>+I143+9</f>
        <v>73</v>
      </c>
      <c r="J163" s="28" t="str">
        <f>IF(I163="","",VLOOKUP(I163,データ２!$A$2:$B$180,2))</f>
        <v>葛飾アニマルズ</v>
      </c>
      <c r="K163" s="5">
        <f>+K143+9</f>
        <v>78</v>
      </c>
      <c r="L163" s="28" t="str">
        <f>IF(K163="","",VLOOKUP(K163,データ２!$A$2:$B$180,2))</f>
        <v>東伊興シャインズ</v>
      </c>
    </row>
    <row r="164" spans="1:12" ht="13.5" customHeight="1" x14ac:dyDescent="0.15">
      <c r="A164" s="17" t="s">
        <v>391</v>
      </c>
      <c r="B164" s="29"/>
      <c r="C164" s="17" t="s">
        <v>397</v>
      </c>
      <c r="D164" s="29"/>
      <c r="E164" s="17" t="s">
        <v>282</v>
      </c>
      <c r="F164" s="29"/>
      <c r="G164" s="17" t="s">
        <v>408</v>
      </c>
      <c r="H164" s="29"/>
      <c r="I164" s="17" t="s">
        <v>414</v>
      </c>
      <c r="J164" s="29"/>
      <c r="K164" s="17" t="s">
        <v>420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東伊興シャインズ</v>
      </c>
      <c r="E165" s="6">
        <f>+E145+9</f>
        <v>79</v>
      </c>
      <c r="F165" s="30" t="str">
        <f>IF(E165="","",VLOOKUP(E165,データ２!$A$2:$B$180,2))</f>
        <v>フェニックス</v>
      </c>
      <c r="G165" s="6">
        <f>+G145+9</f>
        <v>78</v>
      </c>
      <c r="H165" s="30" t="str">
        <f>IF(G165="","",VLOOKUP(G165,データ２!$A$2:$B$180,2))</f>
        <v>東伊興シャインズ</v>
      </c>
      <c r="I165" s="6">
        <f>+I145+9</f>
        <v>77</v>
      </c>
      <c r="J165" s="30" t="str">
        <f>IF(I165="","",VLOOKUP(I165,データ２!$A$2:$B$180,2))</f>
        <v>高井戸東少年野球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駒込チャイルド</v>
      </c>
      <c r="C166" s="5">
        <f>+C146+9</f>
        <v>76</v>
      </c>
      <c r="D166" s="28" t="str">
        <f>IF(C166="","",VLOOKUP(C166,データ２!$A$2:$B$180,2))</f>
        <v>ジャパンキングス</v>
      </c>
      <c r="E166" s="5">
        <f>+E146+9</f>
        <v>74</v>
      </c>
      <c r="F166" s="28" t="str">
        <f>IF(E166="","",VLOOKUP(E166,データ２!$A$2:$B$180,2))</f>
        <v>駒込チャイルド</v>
      </c>
      <c r="G166" s="5">
        <f>+G146+9</f>
        <v>74</v>
      </c>
      <c r="H166" s="28" t="str">
        <f>IF(G166="","",VLOOKUP(G166,データ２!$A$2:$B$180,2))</f>
        <v>駒込チャイルド</v>
      </c>
      <c r="I166" s="5">
        <f>+I146+9</f>
        <v>74</v>
      </c>
      <c r="J166" s="28" t="str">
        <f>IF(I166="","",VLOOKUP(I166,データ２!$A$2:$B$180,2))</f>
        <v>駒込チャイルド</v>
      </c>
      <c r="K166" s="5">
        <f>+K146+9</f>
        <v>79</v>
      </c>
      <c r="L166" s="28" t="str">
        <f>IF(K166="","",VLOOKUP(K166,データ２!$A$2:$B$180,2))</f>
        <v>フェニックス</v>
      </c>
    </row>
    <row r="167" spans="1:12" ht="13.5" customHeight="1" x14ac:dyDescent="0.15">
      <c r="A167" s="17" t="s">
        <v>392</v>
      </c>
      <c r="B167" s="29"/>
      <c r="C167" s="17" t="s">
        <v>398</v>
      </c>
      <c r="D167" s="29"/>
      <c r="E167" s="17" t="s">
        <v>403</v>
      </c>
      <c r="F167" s="29"/>
      <c r="G167" s="17" t="s">
        <v>409</v>
      </c>
      <c r="H167" s="29"/>
      <c r="I167" s="17" t="s">
        <v>415</v>
      </c>
      <c r="J167" s="29"/>
      <c r="K167" s="17" t="s">
        <v>421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晴海アポローズ</v>
      </c>
      <c r="C168" s="6">
        <f>+C148+9</f>
        <v>77</v>
      </c>
      <c r="D168" s="30" t="str">
        <f>IF(C168="","",VLOOKUP(C168,データ２!$A$2:$B$180,2))</f>
        <v>高井戸東少年野球</v>
      </c>
      <c r="E168" s="6">
        <f>+E148+9</f>
        <v>78</v>
      </c>
      <c r="F168" s="30" t="str">
        <f>IF(E168="","",VLOOKUP(E168,データ２!$A$2:$B$180,2))</f>
        <v>東伊興シャインズ</v>
      </c>
      <c r="G168" s="6">
        <f>+G148+9</f>
        <v>77</v>
      </c>
      <c r="H168" s="30" t="str">
        <f>IF(G168="","",VLOOKUP(G168,データ２!$A$2:$B$180,2))</f>
        <v>高井戸東少年野球</v>
      </c>
      <c r="I168" s="6">
        <f>+I148+9</f>
        <v>76</v>
      </c>
      <c r="J168" s="30" t="str">
        <f>IF(I168="","",VLOOKUP(I168,データ２!$A$2:$B$180,2))</f>
        <v>ジャパンキングス</v>
      </c>
      <c r="K168" s="6">
        <f>+K148+9</f>
        <v>80</v>
      </c>
      <c r="L168" s="30" t="str">
        <f>IF(K168="","",VLOOKUP(K168,データ２!$A$2:$B$180,2))</f>
        <v>晴海アポローズ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上篠崎Ｍクラブ</v>
      </c>
      <c r="C169" s="5">
        <f>+C149+9</f>
        <v>74</v>
      </c>
      <c r="D169" s="28" t="str">
        <f>IF(C169="","",VLOOKUP(C169,データ２!$A$2:$B$180,2))</f>
        <v>駒込チャイルド</v>
      </c>
      <c r="E169" s="5">
        <f>+E149+9</f>
        <v>75</v>
      </c>
      <c r="F169" s="28" t="str">
        <f>IF(E169="","",VLOOKUP(E169,データ２!$A$2:$B$180,2))</f>
        <v>上篠崎Ｍクラブ</v>
      </c>
      <c r="G169" s="5">
        <f>+G149+9</f>
        <v>75</v>
      </c>
      <c r="H169" s="28" t="str">
        <f>IF(G169="","",VLOOKUP(G169,データ２!$A$2:$B$180,2))</f>
        <v>上篠崎Ｍクラブ</v>
      </c>
      <c r="I169" s="5">
        <f>+I149+9</f>
        <v>77</v>
      </c>
      <c r="J169" s="28" t="str">
        <f>IF(I169="","",VLOOKUP(I169,データ２!$A$2:$B$180,2))</f>
        <v>高井戸東少年野球</v>
      </c>
      <c r="K169" s="5">
        <f>+K149+9</f>
        <v>73</v>
      </c>
      <c r="L169" s="28" t="str">
        <f>IF(K169="","",VLOOKUP(K169,データ２!$A$2:$B$180,2))</f>
        <v>葛飾アニマルズ</v>
      </c>
    </row>
    <row r="170" spans="1:12" ht="13.5" customHeight="1" x14ac:dyDescent="0.15">
      <c r="A170" s="17" t="s">
        <v>393</v>
      </c>
      <c r="B170" s="29"/>
      <c r="C170" s="17" t="s">
        <v>399</v>
      </c>
      <c r="D170" s="29"/>
      <c r="E170" s="17" t="s">
        <v>404</v>
      </c>
      <c r="F170" s="29"/>
      <c r="G170" s="17" t="s">
        <v>410</v>
      </c>
      <c r="H170" s="29"/>
      <c r="I170" s="17" t="s">
        <v>416</v>
      </c>
      <c r="J170" s="29"/>
      <c r="K170" s="17" t="s">
        <v>422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フェニックス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高井戸東少年野球</v>
      </c>
      <c r="G171" s="6">
        <f>+G151+9</f>
        <v>76</v>
      </c>
      <c r="H171" s="30" t="str">
        <f>IF(G171="","",VLOOKUP(G171,データ２!$A$2:$B$180,2))</f>
        <v>ジャパンキングス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上篠崎Ｍクラブ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ジャパンキングス</v>
      </c>
      <c r="C172" s="5">
        <f>+C152+9</f>
        <v>75</v>
      </c>
      <c r="D172" s="28" t="str">
        <f>IF(C172="","",VLOOKUP(C172,データ２!$A$2:$B$180,2))</f>
        <v>上篠崎Ｍクラブ</v>
      </c>
      <c r="E172" s="5">
        <f>+E152+9</f>
        <v>75</v>
      </c>
      <c r="F172" s="28" t="str">
        <f>IF(E172="","",VLOOKUP(E172,データ２!$A$2:$B$180,2))</f>
        <v>上篠崎Ｍクラブ</v>
      </c>
      <c r="G172" s="5">
        <f>+G152+9</f>
        <v>76</v>
      </c>
      <c r="H172" s="28" t="str">
        <f>IF(G172="","",VLOOKUP(G172,データ２!$A$2:$B$180,2))</f>
        <v>ジャパンキングス</v>
      </c>
      <c r="I172" s="5">
        <f>+I152+9</f>
        <v>78</v>
      </c>
      <c r="J172" s="28" t="str">
        <f>IF(I172="","",VLOOKUP(I172,データ２!$A$2:$B$180,2))</f>
        <v>東伊興シャインズ</v>
      </c>
      <c r="K172" s="5">
        <f>+K152+9</f>
        <v>79</v>
      </c>
      <c r="L172" s="28" t="str">
        <f>IF(K172="","",VLOOKUP(K172,データ２!$A$2:$B$180,2))</f>
        <v>フェニックス</v>
      </c>
    </row>
    <row r="173" spans="1:12" ht="13.5" customHeight="1" x14ac:dyDescent="0.15">
      <c r="A173" s="17" t="s">
        <v>394</v>
      </c>
      <c r="B173" s="29"/>
      <c r="C173" s="17" t="s">
        <v>400</v>
      </c>
      <c r="D173" s="29"/>
      <c r="E173" s="17" t="s">
        <v>405</v>
      </c>
      <c r="F173" s="29"/>
      <c r="G173" s="17" t="s">
        <v>411</v>
      </c>
      <c r="H173" s="29"/>
      <c r="I173" s="17" t="s">
        <v>417</v>
      </c>
      <c r="J173" s="29"/>
      <c r="K173" s="17" t="s">
        <v>423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東伊興シャインズ</v>
      </c>
      <c r="C174" s="6">
        <f>+C154+9</f>
        <v>80</v>
      </c>
      <c r="D174" s="30" t="str">
        <f>IF(C174="","",VLOOKUP(C174,データ２!$A$2:$B$180,2))</f>
        <v>晴海アポローズ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晴海アポローズ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葛飾アニマルズ</v>
      </c>
      <c r="C175" s="5">
        <f>+C155+9</f>
        <v>76</v>
      </c>
      <c r="D175" s="28" t="str">
        <f>IF(C175="","",VLOOKUP(C175,データ２!$A$2:$B$180,2))</f>
        <v>ジャパンキングス</v>
      </c>
      <c r="E175" s="5">
        <f>+E155+9</f>
        <v>76</v>
      </c>
      <c r="F175" s="28" t="str">
        <f>IF(E175="","",VLOOKUP(E175,データ２!$A$2:$B$180,2))</f>
        <v>ジャパンキングス</v>
      </c>
      <c r="G175" s="5">
        <f>+G155+9</f>
        <v>77</v>
      </c>
      <c r="H175" s="28" t="str">
        <f>IF(G175="","",VLOOKUP(G175,データ２!$A$2:$B$180,2))</f>
        <v>高井戸東少年野球</v>
      </c>
      <c r="I175" s="5">
        <f>+I155+9</f>
        <v>73</v>
      </c>
      <c r="J175" s="28" t="str">
        <f>IF(I175="","",VLOOKUP(I175,データ２!$A$2:$B$180,2))</f>
        <v>葛飾アニマルズ</v>
      </c>
      <c r="K175" s="5">
        <f>+K155+9</f>
        <v>73</v>
      </c>
      <c r="L175" s="28" t="str">
        <f>IF(K175="","",VLOOKUP(K175,データ２!$A$2:$B$180,2))</f>
        <v>葛飾アニマルズ</v>
      </c>
    </row>
    <row r="176" spans="1:12" ht="13.5" customHeight="1" x14ac:dyDescent="0.15">
      <c r="A176" s="17" t="s">
        <v>395</v>
      </c>
      <c r="B176" s="29"/>
      <c r="C176" s="17" t="s">
        <v>401</v>
      </c>
      <c r="D176" s="29"/>
      <c r="E176" s="17" t="s">
        <v>406</v>
      </c>
      <c r="F176" s="29"/>
      <c r="G176" s="17" t="s">
        <v>412</v>
      </c>
      <c r="H176" s="29"/>
      <c r="I176" s="17" t="s">
        <v>418</v>
      </c>
      <c r="J176" s="29"/>
      <c r="K176" s="17" t="s">
        <v>424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晴海アポローズ</v>
      </c>
      <c r="C177" s="6">
        <f>+C157+9</f>
        <v>79</v>
      </c>
      <c r="D177" s="30" t="str">
        <f>IF(C177="","",VLOOKUP(C177,データ２!$A$2:$B$180,2))</f>
        <v>フェニックス</v>
      </c>
      <c r="E177" s="6">
        <f>+E157+9</f>
        <v>80</v>
      </c>
      <c r="F177" s="30" t="str">
        <f>IF(E177="","",VLOOKUP(E177,データ２!$A$2:$B$180,2))</f>
        <v>晴海アポローズ</v>
      </c>
      <c r="G177" s="6">
        <f>+G157+9</f>
        <v>80</v>
      </c>
      <c r="H177" s="30" t="str">
        <f>IF(G177="","",VLOOKUP(G177,データ２!$A$2:$B$180,2))</f>
        <v>晴海アポローズ</v>
      </c>
      <c r="I177" s="6">
        <f>+I157+9</f>
        <v>76</v>
      </c>
      <c r="J177" s="30" t="str">
        <f>IF(I177="","",VLOOKUP(I177,データ２!$A$2:$B$180,2))</f>
        <v>ジャパンキングス</v>
      </c>
      <c r="K177" s="6">
        <f>+K157+9</f>
        <v>74</v>
      </c>
      <c r="L177" s="30" t="str">
        <f>IF(K177="","",VLOOKUP(K177,データ２!$A$2:$B$180,2))</f>
        <v>駒込チャイルド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駒込チャイルド</v>
      </c>
      <c r="C178" s="5">
        <f>+C158+9</f>
        <v>77</v>
      </c>
      <c r="D178" s="28" t="str">
        <f>IF(C178="","",VLOOKUP(C178,データ２!$A$2:$B$180,2))</f>
        <v>高井戸東少年野球</v>
      </c>
      <c r="E178" s="5">
        <f>+E158+9</f>
        <v>77</v>
      </c>
      <c r="F178" s="28" t="str">
        <f>IF(E178="","",VLOOKUP(E178,データ２!$A$2:$B$180,2))</f>
        <v>高井戸東少年野球</v>
      </c>
      <c r="G178" s="5">
        <f>+G158+9</f>
        <v>78</v>
      </c>
      <c r="H178" s="28" t="str">
        <f>IF(G178="","",VLOOKUP(G178,データ２!$A$2:$B$180,2))</f>
        <v>東伊興シャインズ</v>
      </c>
      <c r="I178" s="5">
        <f>+I158+9</f>
        <v>74</v>
      </c>
      <c r="J178" s="28" t="str">
        <f>IF(I178="","",VLOOKUP(I178,データ２!$A$2:$B$180,2))</f>
        <v>駒込チャイルド</v>
      </c>
      <c r="K178" s="5">
        <f>+K158+9</f>
        <v>80</v>
      </c>
      <c r="L178" s="28" t="str">
        <f>IF(K178="","",VLOOKUP(K178,データ２!$A$2:$B$180,2))</f>
        <v>晴海アポローズ</v>
      </c>
    </row>
    <row r="179" spans="1:12" ht="13.5" customHeight="1" x14ac:dyDescent="0.15">
      <c r="A179" s="17" t="s">
        <v>396</v>
      </c>
      <c r="B179" s="29"/>
      <c r="C179" s="17" t="s">
        <v>402</v>
      </c>
      <c r="D179" s="29"/>
      <c r="E179" s="17" t="s">
        <v>407</v>
      </c>
      <c r="F179" s="29"/>
      <c r="G179" s="17" t="s">
        <v>413</v>
      </c>
      <c r="H179" s="29"/>
      <c r="I179" s="17" t="s">
        <v>419</v>
      </c>
      <c r="J179" s="29"/>
      <c r="K179" s="17" t="s">
        <v>425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フェニックス</v>
      </c>
      <c r="C180" s="6">
        <f>+C160+9</f>
        <v>78</v>
      </c>
      <c r="D180" s="30" t="str">
        <f>IF(C180="","",VLOOKUP(C180,データ２!$A$2:$B$180,2))</f>
        <v>東伊興シャインズ</v>
      </c>
      <c r="E180" s="6">
        <f>+E160+9</f>
        <v>79</v>
      </c>
      <c r="F180" s="30" t="str">
        <f>IF(E180="","",VLOOKUP(E180,データ２!$A$2:$B$180,2))</f>
        <v>フェニックス</v>
      </c>
      <c r="G180" s="6">
        <f>+G160+9</f>
        <v>79</v>
      </c>
      <c r="H180" s="30" t="str">
        <f>IF(G180="","",VLOOKUP(G180,データ２!$A$2:$B$180,2))</f>
        <v>フェニックス</v>
      </c>
      <c r="I180" s="6">
        <f>+I160+9</f>
        <v>75</v>
      </c>
      <c r="J180" s="30" t="str">
        <f>IF(I180="","",VLOOKUP(I180,データ２!$A$2:$B$180,2))</f>
        <v>上篠崎Ｍクラブ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514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池雪ジュニアＳ</v>
      </c>
      <c r="C183" s="5">
        <f>+C163+9</f>
        <v>84</v>
      </c>
      <c r="D183" s="28" t="str">
        <f>IF(C183="","",VLOOKUP(C183,データ２!$A$2:$B$180,2))</f>
        <v>茗荷谷クラブ</v>
      </c>
      <c r="E183" s="5">
        <f>+E163+9</f>
        <v>82</v>
      </c>
      <c r="F183" s="28" t="str">
        <f>IF(E183="","",VLOOKUP(E183,データ２!$A$2:$B$180,2))</f>
        <v>池雪ジュニアＳ</v>
      </c>
      <c r="G183" s="5">
        <f>+G163+9</f>
        <v>82</v>
      </c>
      <c r="H183" s="28" t="str">
        <f>IF(G183="","",VLOOKUP(G183,データ２!$A$2:$B$180,2))</f>
        <v>池雪ジュニアＳ</v>
      </c>
      <c r="I183" s="5">
        <f>+I163+9</f>
        <v>82</v>
      </c>
      <c r="J183" s="28" t="str">
        <f>IF(I183="","",VLOOKUP(I183,データ２!$A$2:$B$180,2))</f>
        <v>池雪ジュニアＳ</v>
      </c>
      <c r="K183" s="5">
        <f>+K163+9</f>
        <v>87</v>
      </c>
      <c r="L183" s="28" t="str">
        <f>IF(K183="","",VLOOKUP(K183,データ２!$A$2:$B$180,2))</f>
        <v>レッドファイヤーズ</v>
      </c>
    </row>
    <row r="184" spans="1:12" ht="13.5" customHeight="1" x14ac:dyDescent="0.15">
      <c r="A184" s="17" t="s">
        <v>515</v>
      </c>
      <c r="B184" s="29"/>
      <c r="C184" s="17" t="s">
        <v>521</v>
      </c>
      <c r="D184" s="29"/>
      <c r="E184" s="17" t="s">
        <v>527</v>
      </c>
      <c r="F184" s="29"/>
      <c r="G184" s="17" t="s">
        <v>533</v>
      </c>
      <c r="H184" s="29"/>
      <c r="I184" s="17" t="s">
        <v>539</v>
      </c>
      <c r="J184" s="29"/>
      <c r="K184" s="17" t="s">
        <v>545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不動パイレーツ</v>
      </c>
      <c r="C185" s="6">
        <f>+C165+9</f>
        <v>87</v>
      </c>
      <c r="D185" s="30" t="str">
        <f>IF(C185="","",VLOOKUP(C185,データ２!$A$2:$B$180,2))</f>
        <v>レッドファイヤーズ</v>
      </c>
      <c r="E185" s="6">
        <f>+E165+9</f>
        <v>88</v>
      </c>
      <c r="F185" s="30" t="str">
        <f>IF(E185="","",VLOOKUP(E185,データ２!$A$2:$B$180,2))</f>
        <v>勝どきＤ・Ｎ・Ｈ</v>
      </c>
      <c r="G185" s="6">
        <f>+G165+9</f>
        <v>87</v>
      </c>
      <c r="H185" s="30" t="str">
        <f>IF(G185="","",VLOOKUP(G185,データ２!$A$2:$B$180,2))</f>
        <v>レッドファイヤーズ</v>
      </c>
      <c r="I185" s="6">
        <f>+I165+9</f>
        <v>86</v>
      </c>
      <c r="J185" s="30" t="str">
        <f>IF(I185="","",VLOOKUP(I185,データ２!$A$2:$B$180,2))</f>
        <v>サンジュニア</v>
      </c>
      <c r="K185" s="6">
        <f>+K165+9</f>
        <v>90</v>
      </c>
      <c r="L185" s="30" t="str">
        <f>IF(K185="","",VLOOKUP(K185,データ２!$A$2:$B$180,2))</f>
        <v>不動パイレーツ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深川ジャイアンツ</v>
      </c>
      <c r="C186" s="5">
        <f>+C166+9</f>
        <v>85</v>
      </c>
      <c r="D186" s="28" t="str">
        <f>IF(C186="","",VLOOKUP(C186,データ２!$A$2:$B$180,2))</f>
        <v>レッドシャークス</v>
      </c>
      <c r="E186" s="5">
        <f>+E166+9</f>
        <v>83</v>
      </c>
      <c r="F186" s="28" t="str">
        <f>IF(E186="","",VLOOKUP(E186,データ２!$A$2:$B$180,2))</f>
        <v>深川ジャイアンツ</v>
      </c>
      <c r="G186" s="5">
        <f>+G166+9</f>
        <v>83</v>
      </c>
      <c r="H186" s="28" t="str">
        <f>IF(G186="","",VLOOKUP(G186,データ２!$A$2:$B$180,2))</f>
        <v>深川ジャイアンツ</v>
      </c>
      <c r="I186" s="5">
        <f>+I166+9</f>
        <v>83</v>
      </c>
      <c r="J186" s="28" t="str">
        <f>IF(I186="","",VLOOKUP(I186,データ２!$A$2:$B$180,2))</f>
        <v>深川ジャイアンツ</v>
      </c>
      <c r="K186" s="5">
        <f>+K166+9</f>
        <v>88</v>
      </c>
      <c r="L186" s="28" t="str">
        <f>IF(K186="","",VLOOKUP(K186,データ２!$A$2:$B$180,2))</f>
        <v>勝どきＤ・Ｎ・Ｈ</v>
      </c>
    </row>
    <row r="187" spans="1:12" ht="13.5" customHeight="1" x14ac:dyDescent="0.15">
      <c r="A187" s="17" t="s">
        <v>516</v>
      </c>
      <c r="B187" s="29"/>
      <c r="C187" s="17" t="s">
        <v>522</v>
      </c>
      <c r="D187" s="29"/>
      <c r="E187" s="17" t="s">
        <v>528</v>
      </c>
      <c r="F187" s="29"/>
      <c r="G187" s="17" t="s">
        <v>534</v>
      </c>
      <c r="H187" s="29"/>
      <c r="I187" s="17" t="s">
        <v>540</v>
      </c>
      <c r="J187" s="29"/>
      <c r="K187" s="17" t="s">
        <v>546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大門東港オーシャン</v>
      </c>
      <c r="C188" s="6">
        <f>+C168+9</f>
        <v>86</v>
      </c>
      <c r="D188" s="30" t="str">
        <f>IF(C188="","",VLOOKUP(C188,データ２!$A$2:$B$180,2))</f>
        <v>サンジュニア</v>
      </c>
      <c r="E188" s="6">
        <f>+E168+9</f>
        <v>87</v>
      </c>
      <c r="F188" s="30" t="str">
        <f>IF(E188="","",VLOOKUP(E188,データ２!$A$2:$B$180,2))</f>
        <v>レッドファイヤーズ</v>
      </c>
      <c r="G188" s="6">
        <f>+G168+9</f>
        <v>86</v>
      </c>
      <c r="H188" s="30" t="str">
        <f>IF(G188="","",VLOOKUP(G188,データ２!$A$2:$B$180,2))</f>
        <v>サンジュニア</v>
      </c>
      <c r="I188" s="6">
        <f>+I168+9</f>
        <v>85</v>
      </c>
      <c r="J188" s="30" t="str">
        <f>IF(I188="","",VLOOKUP(I188,データ２!$A$2:$B$180,2))</f>
        <v>レッドシャークス</v>
      </c>
      <c r="K188" s="6">
        <f>+K168+9</f>
        <v>89</v>
      </c>
      <c r="L188" s="30" t="str">
        <f>IF(K188="","",VLOOKUP(K188,データ２!$A$2:$B$180,2))</f>
        <v>大門東港オーシャン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茗荷谷クラブ</v>
      </c>
      <c r="C189" s="5">
        <f>+C169+9</f>
        <v>83</v>
      </c>
      <c r="D189" s="28" t="str">
        <f>IF(C189="","",VLOOKUP(C189,データ２!$A$2:$B$180,2))</f>
        <v>深川ジャイアンツ</v>
      </c>
      <c r="E189" s="5">
        <f>+E169+9</f>
        <v>84</v>
      </c>
      <c r="F189" s="28" t="str">
        <f>IF(E189="","",VLOOKUP(E189,データ２!$A$2:$B$180,2))</f>
        <v>茗荷谷クラブ</v>
      </c>
      <c r="G189" s="5">
        <f>+G169+9</f>
        <v>84</v>
      </c>
      <c r="H189" s="28" t="str">
        <f>IF(G189="","",VLOOKUP(G189,データ２!$A$2:$B$180,2))</f>
        <v>茗荷谷クラブ</v>
      </c>
      <c r="I189" s="5">
        <f>+I169+9</f>
        <v>86</v>
      </c>
      <c r="J189" s="28" t="str">
        <f>IF(I189="","",VLOOKUP(I189,データ２!$A$2:$B$180,2))</f>
        <v>サンジュニア</v>
      </c>
      <c r="K189" s="5">
        <f>+K169+9</f>
        <v>82</v>
      </c>
      <c r="L189" s="28" t="str">
        <f>IF(K189="","",VLOOKUP(K189,データ２!$A$2:$B$180,2))</f>
        <v>池雪ジュニアＳ</v>
      </c>
    </row>
    <row r="190" spans="1:12" ht="13.5" customHeight="1" x14ac:dyDescent="0.15">
      <c r="A190" s="17" t="s">
        <v>517</v>
      </c>
      <c r="B190" s="29"/>
      <c r="C190" s="17" t="s">
        <v>523</v>
      </c>
      <c r="D190" s="29"/>
      <c r="E190" s="17" t="s">
        <v>529</v>
      </c>
      <c r="F190" s="29"/>
      <c r="G190" s="17" t="s">
        <v>535</v>
      </c>
      <c r="H190" s="29"/>
      <c r="I190" s="17" t="s">
        <v>541</v>
      </c>
      <c r="J190" s="29"/>
      <c r="K190" s="17" t="s">
        <v>547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勝どきＤ・Ｎ・Ｈ</v>
      </c>
      <c r="C191" s="6">
        <f>+C171+9</f>
        <v>90</v>
      </c>
      <c r="D191" s="30" t="str">
        <f>IF(C191="","",VLOOKUP(C191,データ２!$A$2:$B$180,2))</f>
        <v>不動パイレーツ</v>
      </c>
      <c r="E191" s="6">
        <f>+E171+9</f>
        <v>86</v>
      </c>
      <c r="F191" s="30" t="str">
        <f>IF(E191="","",VLOOKUP(E191,データ２!$A$2:$B$180,2))</f>
        <v>サンジュニア</v>
      </c>
      <c r="G191" s="6">
        <f>+G171+9</f>
        <v>85</v>
      </c>
      <c r="H191" s="30" t="str">
        <f>IF(G191="","",VLOOKUP(G191,データ２!$A$2:$B$180,2))</f>
        <v>レッドシャークス</v>
      </c>
      <c r="I191" s="6">
        <f>+I171+9</f>
        <v>90</v>
      </c>
      <c r="J191" s="30" t="str">
        <f>IF(I191="","",VLOOKUP(I191,データ２!$A$2:$B$180,2))</f>
        <v>不動パイレーツ</v>
      </c>
      <c r="K191" s="6">
        <f>+K171+9</f>
        <v>84</v>
      </c>
      <c r="L191" s="30" t="str">
        <f>IF(K191="","",VLOOKUP(K191,データ２!$A$2:$B$180,2))</f>
        <v>茗荷谷クラブ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レッドシャークス</v>
      </c>
      <c r="C192" s="5">
        <f>+C172+9</f>
        <v>84</v>
      </c>
      <c r="D192" s="28" t="str">
        <f>IF(C192="","",VLOOKUP(C192,データ２!$A$2:$B$180,2))</f>
        <v>茗荷谷クラブ</v>
      </c>
      <c r="E192" s="5">
        <f>+E172+9</f>
        <v>84</v>
      </c>
      <c r="F192" s="28" t="str">
        <f>IF(E192="","",VLOOKUP(E192,データ２!$A$2:$B$180,2))</f>
        <v>茗荷谷クラブ</v>
      </c>
      <c r="G192" s="5">
        <f>+G172+9</f>
        <v>85</v>
      </c>
      <c r="H192" s="28" t="str">
        <f>IF(G192="","",VLOOKUP(G192,データ２!$A$2:$B$180,2))</f>
        <v>レッドシャークス</v>
      </c>
      <c r="I192" s="5">
        <f>+I172+9</f>
        <v>87</v>
      </c>
      <c r="J192" s="28" t="str">
        <f>IF(I192="","",VLOOKUP(I192,データ２!$A$2:$B$180,2))</f>
        <v>レッドファイヤーズ</v>
      </c>
      <c r="K192" s="5">
        <f>+K172+9</f>
        <v>88</v>
      </c>
      <c r="L192" s="28" t="str">
        <f>IF(K192="","",VLOOKUP(K192,データ２!$A$2:$B$180,2))</f>
        <v>勝どきＤ・Ｎ・Ｈ</v>
      </c>
    </row>
    <row r="193" spans="1:12" ht="13.5" customHeight="1" x14ac:dyDescent="0.15">
      <c r="A193" s="17" t="s">
        <v>518</v>
      </c>
      <c r="B193" s="29"/>
      <c r="C193" s="17" t="s">
        <v>524</v>
      </c>
      <c r="D193" s="29"/>
      <c r="E193" s="17" t="s">
        <v>530</v>
      </c>
      <c r="F193" s="29"/>
      <c r="G193" s="17" t="s">
        <v>536</v>
      </c>
      <c r="H193" s="29"/>
      <c r="I193" s="17" t="s">
        <v>542</v>
      </c>
      <c r="J193" s="29"/>
      <c r="K193" s="17" t="s">
        <v>548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レッドファイヤーズ</v>
      </c>
      <c r="C194" s="6">
        <f>+C174+9</f>
        <v>89</v>
      </c>
      <c r="D194" s="30" t="str">
        <f>IF(C194="","",VLOOKUP(C194,データ２!$A$2:$B$180,2))</f>
        <v>大門東港オーシャン</v>
      </c>
      <c r="E194" s="6">
        <f>+E174+9</f>
        <v>90</v>
      </c>
      <c r="F194" s="30" t="str">
        <f>IF(E194="","",VLOOKUP(E194,データ２!$A$2:$B$180,2))</f>
        <v>不動パイレーツ</v>
      </c>
      <c r="G194" s="6">
        <f>+G174+9</f>
        <v>90</v>
      </c>
      <c r="H194" s="30" t="str">
        <f>IF(G194="","",VLOOKUP(G194,データ２!$A$2:$B$180,2))</f>
        <v>不動パイレーツ</v>
      </c>
      <c r="I194" s="6">
        <f>+I174+9</f>
        <v>89</v>
      </c>
      <c r="J194" s="30" t="str">
        <f>IF(I194="","",VLOOKUP(I194,データ２!$A$2:$B$180,2))</f>
        <v>大門東港オーシャン</v>
      </c>
      <c r="K194" s="6">
        <f>+K174+9</f>
        <v>90</v>
      </c>
      <c r="L194" s="30" t="str">
        <f>IF(K194="","",VLOOKUP(K194,データ２!$A$2:$B$180,2))</f>
        <v>不動パイレーツ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池雪ジュニアＳ</v>
      </c>
      <c r="C195" s="5">
        <f>+C175+9</f>
        <v>85</v>
      </c>
      <c r="D195" s="28" t="str">
        <f>IF(C195="","",VLOOKUP(C195,データ２!$A$2:$B$180,2))</f>
        <v>レッドシャークス</v>
      </c>
      <c r="E195" s="5">
        <f>+E175+9</f>
        <v>85</v>
      </c>
      <c r="F195" s="28" t="str">
        <f>IF(E195="","",VLOOKUP(E195,データ２!$A$2:$B$180,2))</f>
        <v>レッドシャークス</v>
      </c>
      <c r="G195" s="5">
        <f>+G175+9</f>
        <v>86</v>
      </c>
      <c r="H195" s="28" t="str">
        <f>IF(G195="","",VLOOKUP(G195,データ２!$A$2:$B$180,2))</f>
        <v>サンジュニア</v>
      </c>
      <c r="I195" s="5">
        <f>+I175+9</f>
        <v>82</v>
      </c>
      <c r="J195" s="28" t="str">
        <f>IF(I195="","",VLOOKUP(I195,データ２!$A$2:$B$180,2))</f>
        <v>池雪ジュニアＳ</v>
      </c>
      <c r="K195" s="5">
        <f>+K175+9</f>
        <v>82</v>
      </c>
      <c r="L195" s="28" t="str">
        <f>IF(K195="","",VLOOKUP(K195,データ２!$A$2:$B$180,2))</f>
        <v>池雪ジュニアＳ</v>
      </c>
    </row>
    <row r="196" spans="1:12" ht="13.5" customHeight="1" x14ac:dyDescent="0.15">
      <c r="A196" s="17" t="s">
        <v>519</v>
      </c>
      <c r="B196" s="29"/>
      <c r="C196" s="17" t="s">
        <v>525</v>
      </c>
      <c r="D196" s="29"/>
      <c r="E196" s="17" t="s">
        <v>531</v>
      </c>
      <c r="F196" s="29"/>
      <c r="G196" s="17" t="s">
        <v>537</v>
      </c>
      <c r="H196" s="29"/>
      <c r="I196" s="17" t="s">
        <v>543</v>
      </c>
      <c r="J196" s="29"/>
      <c r="K196" s="17" t="s">
        <v>549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大門東港オーシャン</v>
      </c>
      <c r="C197" s="6">
        <f>+C177+9</f>
        <v>88</v>
      </c>
      <c r="D197" s="30" t="str">
        <f>IF(C197="","",VLOOKUP(C197,データ２!$A$2:$B$180,2))</f>
        <v>勝どきＤ・Ｎ・Ｈ</v>
      </c>
      <c r="E197" s="6">
        <f>+E177+9</f>
        <v>89</v>
      </c>
      <c r="F197" s="30" t="str">
        <f>IF(E197="","",VLOOKUP(E197,データ２!$A$2:$B$180,2))</f>
        <v>大門東港オーシャン</v>
      </c>
      <c r="G197" s="6">
        <f>+G177+9</f>
        <v>89</v>
      </c>
      <c r="H197" s="30" t="str">
        <f>IF(G197="","",VLOOKUP(G197,データ２!$A$2:$B$180,2))</f>
        <v>大門東港オーシャン</v>
      </c>
      <c r="I197" s="6">
        <f>+I177+9</f>
        <v>85</v>
      </c>
      <c r="J197" s="30" t="str">
        <f>IF(I197="","",VLOOKUP(I197,データ２!$A$2:$B$180,2))</f>
        <v>レッドシャークス</v>
      </c>
      <c r="K197" s="6">
        <f>+K177+9</f>
        <v>83</v>
      </c>
      <c r="L197" s="30" t="str">
        <f>IF(K197="","",VLOOKUP(K197,データ２!$A$2:$B$180,2))</f>
        <v>深川ジャイアンツ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深川ジャイアンツ</v>
      </c>
      <c r="C198" s="5">
        <f>+C178+9</f>
        <v>86</v>
      </c>
      <c r="D198" s="28" t="str">
        <f>IF(C198="","",VLOOKUP(C198,データ２!$A$2:$B$180,2))</f>
        <v>サンジュニア</v>
      </c>
      <c r="E198" s="5">
        <f>+E178+9</f>
        <v>86</v>
      </c>
      <c r="F198" s="28" t="str">
        <f>IF(E198="","",VLOOKUP(E198,データ２!$A$2:$B$180,2))</f>
        <v>サンジュニア</v>
      </c>
      <c r="G198" s="5">
        <f>+G178+9</f>
        <v>87</v>
      </c>
      <c r="H198" s="28" t="str">
        <f>IF(G198="","",VLOOKUP(G198,データ２!$A$2:$B$180,2))</f>
        <v>レッドファイヤーズ</v>
      </c>
      <c r="I198" s="5">
        <f>+I178+9</f>
        <v>83</v>
      </c>
      <c r="J198" s="28" t="str">
        <f>IF(I198="","",VLOOKUP(I198,データ２!$A$2:$B$180,2))</f>
        <v>深川ジャイアンツ</v>
      </c>
      <c r="K198" s="5">
        <f>+K178+9</f>
        <v>89</v>
      </c>
      <c r="L198" s="28" t="str">
        <f>IF(K198="","",VLOOKUP(K198,データ２!$A$2:$B$180,2))</f>
        <v>大門東港オーシャン</v>
      </c>
    </row>
    <row r="199" spans="1:12" ht="13.5" customHeight="1" x14ac:dyDescent="0.15">
      <c r="A199" s="17" t="s">
        <v>520</v>
      </c>
      <c r="B199" s="29"/>
      <c r="C199" s="17" t="s">
        <v>526</v>
      </c>
      <c r="D199" s="29"/>
      <c r="E199" s="17" t="s">
        <v>532</v>
      </c>
      <c r="F199" s="29"/>
      <c r="G199" s="17" t="s">
        <v>538</v>
      </c>
      <c r="H199" s="29"/>
      <c r="I199" s="17" t="s">
        <v>544</v>
      </c>
      <c r="J199" s="29"/>
      <c r="K199" s="17" t="s">
        <v>550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勝どきＤ・Ｎ・Ｈ</v>
      </c>
      <c r="C200" s="6">
        <f>+C180+9</f>
        <v>87</v>
      </c>
      <c r="D200" s="30" t="str">
        <f>IF(C200="","",VLOOKUP(C200,データ２!$A$2:$B$180,2))</f>
        <v>レッドファイヤーズ</v>
      </c>
      <c r="E200" s="6">
        <f>+E180+9</f>
        <v>88</v>
      </c>
      <c r="F200" s="30" t="str">
        <f>IF(E200="","",VLOOKUP(E200,データ２!$A$2:$B$180,2))</f>
        <v>勝どきＤ・Ｎ・Ｈ</v>
      </c>
      <c r="G200" s="6">
        <f>+G180+9</f>
        <v>88</v>
      </c>
      <c r="H200" s="30" t="str">
        <f>IF(G200="","",VLOOKUP(G200,データ２!$A$2:$B$180,2))</f>
        <v>勝どきＤ・Ｎ・Ｈ</v>
      </c>
      <c r="I200" s="6">
        <f>+I180+9</f>
        <v>84</v>
      </c>
      <c r="J200" s="30" t="str">
        <f>IF(I200="","",VLOOKUP(I200,データ２!$A$2:$B$180,2))</f>
        <v>茗荷谷クラブ</v>
      </c>
      <c r="K200" s="6">
        <f>+K180+9</f>
        <v>90</v>
      </c>
      <c r="L200" s="30" t="str">
        <f>IF(K200="","",VLOOKUP(K200,データ２!$A$2:$B$180,2))</f>
        <v>不動パイレーツ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23" t="str">
        <f>+データ１!B28</f>
        <v>第１０回　スーパーリ－グ決勝トーナメント表</v>
      </c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1" t="str">
        <f>+データ１!B2</f>
        <v>2016/2/1</v>
      </c>
      <c r="T1" s="121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2" t="s">
        <v>217</v>
      </c>
      <c r="I3" s="122"/>
      <c r="J3" s="122"/>
      <c r="K3" s="122"/>
      <c r="L3" s="122"/>
      <c r="M3" s="122"/>
      <c r="N3" s="4"/>
      <c r="O3" s="33"/>
      <c r="P3" s="33"/>
      <c r="Q3" s="33"/>
      <c r="R3" s="4"/>
      <c r="S3" s="4"/>
      <c r="T3" s="4"/>
    </row>
    <row r="4" spans="1:20" x14ac:dyDescent="0.15">
      <c r="A4" s="109">
        <v>1</v>
      </c>
      <c r="B4" s="110"/>
      <c r="C4" s="111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09">
        <v>46</v>
      </c>
      <c r="S4" s="110"/>
      <c r="T4" s="120" t="s">
        <v>219</v>
      </c>
    </row>
    <row r="5" spans="1:20" x14ac:dyDescent="0.15">
      <c r="A5" s="109"/>
      <c r="B5" s="110"/>
      <c r="C5" s="111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09"/>
      <c r="S5" s="110"/>
      <c r="T5" s="120"/>
    </row>
    <row r="6" spans="1:20" x14ac:dyDescent="0.15">
      <c r="A6" s="109">
        <v>2</v>
      </c>
      <c r="B6" s="110"/>
      <c r="C6" s="114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09">
        <v>47</v>
      </c>
      <c r="S6" s="110"/>
      <c r="T6" s="111" t="s">
        <v>554</v>
      </c>
    </row>
    <row r="7" spans="1:20" x14ac:dyDescent="0.15">
      <c r="A7" s="109"/>
      <c r="B7" s="110"/>
      <c r="C7" s="114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09"/>
      <c r="S7" s="110"/>
      <c r="T7" s="111"/>
    </row>
    <row r="8" spans="1:20" x14ac:dyDescent="0.15">
      <c r="A8" s="109">
        <v>3</v>
      </c>
      <c r="B8" s="110"/>
      <c r="C8" s="116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09">
        <v>48</v>
      </c>
      <c r="S8" s="110"/>
      <c r="T8" s="114" t="s">
        <v>447</v>
      </c>
    </row>
    <row r="9" spans="1:20" x14ac:dyDescent="0.15">
      <c r="A9" s="109"/>
      <c r="B9" s="110"/>
      <c r="C9" s="116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09"/>
      <c r="S9" s="110"/>
      <c r="T9" s="114"/>
    </row>
    <row r="10" spans="1:20" x14ac:dyDescent="0.15">
      <c r="A10" s="109">
        <v>4</v>
      </c>
      <c r="B10" s="110"/>
      <c r="C10" s="113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09">
        <v>49</v>
      </c>
      <c r="S10" s="110"/>
      <c r="T10" s="112" t="s">
        <v>562</v>
      </c>
    </row>
    <row r="11" spans="1:20" x14ac:dyDescent="0.15">
      <c r="A11" s="109"/>
      <c r="B11" s="110"/>
      <c r="C11" s="113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09"/>
      <c r="S11" s="110"/>
      <c r="T11" s="112"/>
    </row>
    <row r="12" spans="1:20" x14ac:dyDescent="0.15">
      <c r="A12" s="109">
        <v>5</v>
      </c>
      <c r="B12" s="110"/>
      <c r="C12" s="120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09">
        <v>50</v>
      </c>
      <c r="S12" s="110"/>
      <c r="T12" s="115" t="s">
        <v>265</v>
      </c>
    </row>
    <row r="13" spans="1:20" x14ac:dyDescent="0.15">
      <c r="A13" s="109"/>
      <c r="B13" s="110"/>
      <c r="C13" s="120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09"/>
      <c r="S13" s="110"/>
      <c r="T13" s="115"/>
    </row>
    <row r="14" spans="1:20" x14ac:dyDescent="0.15">
      <c r="A14" s="109">
        <v>6</v>
      </c>
      <c r="B14" s="110"/>
      <c r="C14" s="115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09">
        <v>51</v>
      </c>
      <c r="S14" s="110"/>
      <c r="T14" s="116" t="s">
        <v>248</v>
      </c>
    </row>
    <row r="15" spans="1:20" x14ac:dyDescent="0.15">
      <c r="A15" s="109"/>
      <c r="B15" s="110"/>
      <c r="C15" s="115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09"/>
      <c r="S15" s="110"/>
      <c r="T15" s="116"/>
    </row>
    <row r="16" spans="1:20" x14ac:dyDescent="0.15">
      <c r="A16" s="109">
        <v>7</v>
      </c>
      <c r="B16" s="110"/>
      <c r="C16" s="112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09">
        <v>52</v>
      </c>
      <c r="S16" s="110"/>
      <c r="T16" s="118" t="s">
        <v>241</v>
      </c>
    </row>
    <row r="17" spans="1:20" x14ac:dyDescent="0.15">
      <c r="A17" s="109"/>
      <c r="B17" s="110"/>
      <c r="C17" s="112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09"/>
      <c r="S17" s="110"/>
      <c r="T17" s="118"/>
    </row>
    <row r="18" spans="1:20" x14ac:dyDescent="0.15">
      <c r="A18" s="109">
        <v>8</v>
      </c>
      <c r="B18" s="110"/>
      <c r="C18" s="111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09">
        <v>53</v>
      </c>
      <c r="S18" s="110"/>
      <c r="T18" s="119" t="s">
        <v>221</v>
      </c>
    </row>
    <row r="19" spans="1:20" x14ac:dyDescent="0.15">
      <c r="A19" s="109"/>
      <c r="B19" s="110"/>
      <c r="C19" s="111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09"/>
      <c r="S19" s="110"/>
      <c r="T19" s="119"/>
    </row>
    <row r="20" spans="1:20" x14ac:dyDescent="0.15">
      <c r="A20" s="109">
        <v>9</v>
      </c>
      <c r="B20" s="110"/>
      <c r="C20" s="118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09">
        <v>54</v>
      </c>
      <c r="S20" s="110"/>
      <c r="T20" s="117" t="s">
        <v>243</v>
      </c>
    </row>
    <row r="21" spans="1:20" x14ac:dyDescent="0.15">
      <c r="A21" s="109"/>
      <c r="B21" s="110"/>
      <c r="C21" s="118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09"/>
      <c r="S21" s="110"/>
      <c r="T21" s="117"/>
    </row>
    <row r="22" spans="1:20" x14ac:dyDescent="0.15">
      <c r="A22" s="109">
        <v>10</v>
      </c>
      <c r="B22" s="110"/>
      <c r="C22" s="119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09">
        <v>55</v>
      </c>
      <c r="S22" s="110"/>
      <c r="T22" s="118" t="s">
        <v>230</v>
      </c>
    </row>
    <row r="23" spans="1:20" x14ac:dyDescent="0.15">
      <c r="A23" s="109"/>
      <c r="B23" s="110"/>
      <c r="C23" s="119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09"/>
      <c r="S23" s="110"/>
      <c r="T23" s="118"/>
    </row>
    <row r="24" spans="1:20" x14ac:dyDescent="0.15">
      <c r="A24" s="109">
        <v>11</v>
      </c>
      <c r="B24" s="110"/>
      <c r="C24" s="117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09">
        <v>56</v>
      </c>
      <c r="S24" s="110"/>
      <c r="T24" s="113" t="s">
        <v>290</v>
      </c>
    </row>
    <row r="25" spans="1:20" x14ac:dyDescent="0.15">
      <c r="A25" s="109"/>
      <c r="B25" s="110"/>
      <c r="C25" s="117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09"/>
      <c r="S25" s="110"/>
      <c r="T25" s="113"/>
    </row>
    <row r="26" spans="1:20" x14ac:dyDescent="0.15">
      <c r="A26" s="109">
        <v>12</v>
      </c>
      <c r="B26" s="110"/>
      <c r="C26" s="115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09">
        <v>57</v>
      </c>
      <c r="S26" s="110"/>
      <c r="T26" s="119" t="s">
        <v>232</v>
      </c>
    </row>
    <row r="27" spans="1:20" x14ac:dyDescent="0.15">
      <c r="A27" s="109"/>
      <c r="B27" s="110"/>
      <c r="C27" s="115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09"/>
      <c r="S27" s="110"/>
      <c r="T27" s="119"/>
    </row>
    <row r="28" spans="1:20" x14ac:dyDescent="0.15">
      <c r="A28" s="109">
        <v>13</v>
      </c>
      <c r="B28" s="110"/>
      <c r="C28" s="118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09">
        <v>58</v>
      </c>
      <c r="S28" s="110"/>
      <c r="T28" s="114" t="s">
        <v>258</v>
      </c>
    </row>
    <row r="29" spans="1:20" x14ac:dyDescent="0.15">
      <c r="A29" s="109"/>
      <c r="B29" s="110"/>
      <c r="C29" s="118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09"/>
      <c r="S29" s="110"/>
      <c r="T29" s="114"/>
    </row>
    <row r="30" spans="1:20" x14ac:dyDescent="0.15">
      <c r="A30" s="109">
        <v>14</v>
      </c>
      <c r="B30" s="110"/>
      <c r="C30" s="117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09">
        <v>59</v>
      </c>
      <c r="S30" s="110"/>
      <c r="T30" s="118" t="s">
        <v>442</v>
      </c>
    </row>
    <row r="31" spans="1:20" x14ac:dyDescent="0.15">
      <c r="A31" s="109"/>
      <c r="B31" s="110"/>
      <c r="C31" s="117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09"/>
      <c r="S31" s="110"/>
      <c r="T31" s="118"/>
    </row>
    <row r="32" spans="1:20" x14ac:dyDescent="0.15">
      <c r="A32" s="109">
        <v>15</v>
      </c>
      <c r="B32" s="110"/>
      <c r="C32" s="116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09">
        <v>60</v>
      </c>
      <c r="S32" s="110"/>
      <c r="T32" s="114" t="s">
        <v>257</v>
      </c>
    </row>
    <row r="33" spans="1:20" x14ac:dyDescent="0.15">
      <c r="A33" s="109"/>
      <c r="B33" s="110"/>
      <c r="C33" s="116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09"/>
      <c r="S33" s="110"/>
      <c r="T33" s="114"/>
    </row>
    <row r="34" spans="1:20" x14ac:dyDescent="0.15">
      <c r="A34" s="109">
        <v>16</v>
      </c>
      <c r="B34" s="110"/>
      <c r="C34" s="119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09">
        <v>61</v>
      </c>
      <c r="S34" s="110"/>
      <c r="T34" s="115" t="s">
        <v>266</v>
      </c>
    </row>
    <row r="35" spans="1:20" x14ac:dyDescent="0.15">
      <c r="A35" s="109"/>
      <c r="B35" s="110"/>
      <c r="C35" s="119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09"/>
      <c r="S35" s="110"/>
      <c r="T35" s="115"/>
    </row>
    <row r="36" spans="1:20" x14ac:dyDescent="0.15">
      <c r="A36" s="109">
        <v>17</v>
      </c>
      <c r="B36" s="110"/>
      <c r="C36" s="112" t="s">
        <v>560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09">
        <v>62</v>
      </c>
      <c r="S36" s="110"/>
      <c r="T36" s="112" t="s">
        <v>556</v>
      </c>
    </row>
    <row r="37" spans="1:20" x14ac:dyDescent="0.15">
      <c r="A37" s="109"/>
      <c r="B37" s="110"/>
      <c r="C37" s="112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09"/>
      <c r="S37" s="110"/>
      <c r="T37" s="112"/>
    </row>
    <row r="38" spans="1:20" x14ac:dyDescent="0.15">
      <c r="A38" s="109">
        <v>18</v>
      </c>
      <c r="B38" s="110"/>
      <c r="C38" s="113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09">
        <v>63</v>
      </c>
      <c r="S38" s="110"/>
      <c r="T38" s="117" t="s">
        <v>222</v>
      </c>
    </row>
    <row r="39" spans="1:20" x14ac:dyDescent="0.15">
      <c r="A39" s="109"/>
      <c r="B39" s="110"/>
      <c r="C39" s="113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09"/>
      <c r="S39" s="110"/>
      <c r="T39" s="117"/>
    </row>
    <row r="40" spans="1:20" x14ac:dyDescent="0.15">
      <c r="A40" s="109">
        <v>19</v>
      </c>
      <c r="B40" s="110"/>
      <c r="C40" s="115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09">
        <v>64</v>
      </c>
      <c r="S40" s="110"/>
      <c r="T40" s="120" t="s">
        <v>238</v>
      </c>
    </row>
    <row r="41" spans="1:20" x14ac:dyDescent="0.15">
      <c r="A41" s="109"/>
      <c r="B41" s="110"/>
      <c r="C41" s="115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09"/>
      <c r="S41" s="110"/>
      <c r="T41" s="120"/>
    </row>
    <row r="42" spans="1:20" x14ac:dyDescent="0.15">
      <c r="A42" s="109">
        <v>20</v>
      </c>
      <c r="B42" s="110"/>
      <c r="C42" s="111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09">
        <v>65</v>
      </c>
      <c r="S42" s="110"/>
      <c r="T42" s="116" t="s">
        <v>235</v>
      </c>
    </row>
    <row r="43" spans="1:20" x14ac:dyDescent="0.15">
      <c r="A43" s="109"/>
      <c r="B43" s="110"/>
      <c r="C43" s="111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09"/>
      <c r="S43" s="110"/>
      <c r="T43" s="116"/>
    </row>
    <row r="44" spans="1:20" x14ac:dyDescent="0.15">
      <c r="A44" s="109">
        <v>21</v>
      </c>
      <c r="B44" s="110"/>
      <c r="C44" s="120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09">
        <v>66</v>
      </c>
      <c r="S44" s="110"/>
      <c r="T44" s="113" t="s">
        <v>288</v>
      </c>
    </row>
    <row r="45" spans="1:20" x14ac:dyDescent="0.15">
      <c r="A45" s="109"/>
      <c r="B45" s="110"/>
      <c r="C45" s="120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09"/>
      <c r="S45" s="110"/>
      <c r="T45" s="113"/>
    </row>
    <row r="46" spans="1:20" x14ac:dyDescent="0.15">
      <c r="A46" s="109">
        <v>22</v>
      </c>
      <c r="B46" s="110"/>
      <c r="C46" s="114" t="s">
        <v>450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09">
        <v>67</v>
      </c>
      <c r="S46" s="110"/>
      <c r="T46" s="111" t="s">
        <v>434</v>
      </c>
    </row>
    <row r="47" spans="1:20" x14ac:dyDescent="0.15">
      <c r="A47" s="109"/>
      <c r="B47" s="110"/>
      <c r="C47" s="114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09"/>
      <c r="S47" s="110"/>
      <c r="T47" s="111"/>
    </row>
    <row r="48" spans="1:20" x14ac:dyDescent="0.15">
      <c r="A48" s="109">
        <v>23</v>
      </c>
      <c r="B48" s="110"/>
      <c r="C48" s="116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09">
        <v>68</v>
      </c>
      <c r="S48" s="110"/>
      <c r="T48" s="114" t="s">
        <v>255</v>
      </c>
    </row>
    <row r="49" spans="1:20" x14ac:dyDescent="0.15">
      <c r="A49" s="109"/>
      <c r="B49" s="110"/>
      <c r="C49" s="116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09"/>
      <c r="S49" s="110"/>
      <c r="T49" s="114"/>
    </row>
    <row r="50" spans="1:20" x14ac:dyDescent="0.15">
      <c r="A50" s="109">
        <v>24</v>
      </c>
      <c r="B50" s="110"/>
      <c r="C50" s="113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09">
        <v>69</v>
      </c>
      <c r="S50" s="110"/>
      <c r="T50" s="117" t="s">
        <v>229</v>
      </c>
    </row>
    <row r="51" spans="1:20" x14ac:dyDescent="0.15">
      <c r="A51" s="109"/>
      <c r="B51" s="110"/>
      <c r="C51" s="113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09"/>
      <c r="S51" s="110"/>
      <c r="T51" s="117"/>
    </row>
    <row r="52" spans="1:20" x14ac:dyDescent="0.15">
      <c r="A52" s="109">
        <v>25</v>
      </c>
      <c r="B52" s="110"/>
      <c r="C52" s="119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09">
        <v>70</v>
      </c>
      <c r="S52" s="110"/>
      <c r="T52" s="112" t="s">
        <v>565</v>
      </c>
    </row>
    <row r="53" spans="1:20" x14ac:dyDescent="0.15">
      <c r="A53" s="109"/>
      <c r="B53" s="110"/>
      <c r="C53" s="119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09"/>
      <c r="S53" s="110"/>
      <c r="T53" s="112"/>
    </row>
    <row r="54" spans="1:20" x14ac:dyDescent="0.15">
      <c r="A54" s="109">
        <v>26</v>
      </c>
      <c r="B54" s="110"/>
      <c r="C54" s="111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09">
        <v>71</v>
      </c>
      <c r="S54" s="110"/>
      <c r="T54" s="120" t="s">
        <v>240</v>
      </c>
    </row>
    <row r="55" spans="1:20" x14ac:dyDescent="0.15">
      <c r="A55" s="109"/>
      <c r="B55" s="110"/>
      <c r="C55" s="111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09"/>
      <c r="S55" s="110"/>
      <c r="T55" s="120"/>
    </row>
    <row r="56" spans="1:20" x14ac:dyDescent="0.15">
      <c r="A56" s="109">
        <v>27</v>
      </c>
      <c r="B56" s="110"/>
      <c r="C56" s="112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09">
        <v>72</v>
      </c>
      <c r="S56" s="110"/>
      <c r="T56" s="116" t="s">
        <v>234</v>
      </c>
    </row>
    <row r="57" spans="1:20" x14ac:dyDescent="0.15">
      <c r="A57" s="109"/>
      <c r="B57" s="110"/>
      <c r="C57" s="112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09"/>
      <c r="S57" s="110"/>
      <c r="T57" s="116"/>
    </row>
    <row r="58" spans="1:20" x14ac:dyDescent="0.15">
      <c r="A58" s="109">
        <v>28</v>
      </c>
      <c r="B58" s="110"/>
      <c r="C58" s="120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09">
        <v>73</v>
      </c>
      <c r="S58" s="110"/>
      <c r="T58" s="113" t="s">
        <v>284</v>
      </c>
    </row>
    <row r="59" spans="1:20" x14ac:dyDescent="0.15">
      <c r="A59" s="109"/>
      <c r="B59" s="110"/>
      <c r="C59" s="120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09"/>
      <c r="S59" s="110"/>
      <c r="T59" s="113"/>
    </row>
    <row r="60" spans="1:20" x14ac:dyDescent="0.15">
      <c r="A60" s="109">
        <v>29</v>
      </c>
      <c r="B60" s="110"/>
      <c r="C60" s="114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09">
        <v>74</v>
      </c>
      <c r="S60" s="110"/>
      <c r="T60" s="119" t="s">
        <v>224</v>
      </c>
    </row>
    <row r="61" spans="1:20" x14ac:dyDescent="0.15">
      <c r="A61" s="109"/>
      <c r="B61" s="110"/>
      <c r="C61" s="114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09"/>
      <c r="S61" s="110"/>
      <c r="T61" s="119"/>
    </row>
    <row r="62" spans="1:20" x14ac:dyDescent="0.15">
      <c r="A62" s="109">
        <v>30</v>
      </c>
      <c r="B62" s="110"/>
      <c r="C62" s="116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09">
        <v>75</v>
      </c>
      <c r="S62" s="110"/>
      <c r="T62" s="118" t="s">
        <v>439</v>
      </c>
    </row>
    <row r="63" spans="1:20" x14ac:dyDescent="0.15">
      <c r="A63" s="109"/>
      <c r="B63" s="110"/>
      <c r="C63" s="116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09"/>
      <c r="S63" s="110"/>
      <c r="T63" s="118"/>
    </row>
    <row r="64" spans="1:20" x14ac:dyDescent="0.15">
      <c r="A64" s="109">
        <v>31</v>
      </c>
      <c r="B64" s="110"/>
      <c r="C64" s="117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09">
        <v>76</v>
      </c>
      <c r="S64" s="110"/>
      <c r="T64" s="119" t="s">
        <v>237</v>
      </c>
    </row>
    <row r="65" spans="1:20" x14ac:dyDescent="0.15">
      <c r="A65" s="109"/>
      <c r="B65" s="110"/>
      <c r="C65" s="117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09"/>
      <c r="S65" s="110"/>
      <c r="T65" s="119"/>
    </row>
    <row r="66" spans="1:20" x14ac:dyDescent="0.15">
      <c r="A66" s="109">
        <v>32</v>
      </c>
      <c r="B66" s="110"/>
      <c r="C66" s="115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09">
        <v>77</v>
      </c>
      <c r="S66" s="110"/>
      <c r="T66" s="111" t="s">
        <v>437</v>
      </c>
    </row>
    <row r="67" spans="1:20" x14ac:dyDescent="0.15">
      <c r="A67" s="109"/>
      <c r="B67" s="110"/>
      <c r="C67" s="115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09"/>
      <c r="S67" s="110"/>
      <c r="T67" s="111"/>
    </row>
    <row r="68" spans="1:20" x14ac:dyDescent="0.15">
      <c r="A68" s="109">
        <v>33</v>
      </c>
      <c r="B68" s="110"/>
      <c r="C68" s="118" t="s">
        <v>438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09">
        <v>78</v>
      </c>
      <c r="S68" s="110"/>
      <c r="T68" s="115" t="s">
        <v>260</v>
      </c>
    </row>
    <row r="69" spans="1:20" x14ac:dyDescent="0.15">
      <c r="A69" s="109"/>
      <c r="B69" s="110"/>
      <c r="C69" s="118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09"/>
      <c r="S69" s="110"/>
      <c r="T69" s="115"/>
    </row>
    <row r="70" spans="1:20" x14ac:dyDescent="0.15">
      <c r="A70" s="109">
        <v>34</v>
      </c>
      <c r="B70" s="110"/>
      <c r="C70" s="117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09">
        <v>79</v>
      </c>
      <c r="S70" s="110"/>
      <c r="T70" s="118" t="s">
        <v>246</v>
      </c>
    </row>
    <row r="71" spans="1:20" x14ac:dyDescent="0.15">
      <c r="A71" s="109"/>
      <c r="B71" s="110"/>
      <c r="C71" s="117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09"/>
      <c r="S71" s="110"/>
      <c r="T71" s="118"/>
    </row>
    <row r="72" spans="1:20" x14ac:dyDescent="0.15">
      <c r="A72" s="109">
        <v>35</v>
      </c>
      <c r="B72" s="110"/>
      <c r="C72" s="112" t="s">
        <v>563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09">
        <v>80</v>
      </c>
      <c r="S72" s="110"/>
      <c r="T72" s="116" t="s">
        <v>254</v>
      </c>
    </row>
    <row r="73" spans="1:20" x14ac:dyDescent="0.15">
      <c r="A73" s="109"/>
      <c r="B73" s="110"/>
      <c r="C73" s="112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09"/>
      <c r="S73" s="110"/>
      <c r="T73" s="116"/>
    </row>
    <row r="74" spans="1:20" x14ac:dyDescent="0.15">
      <c r="A74" s="109">
        <v>36</v>
      </c>
      <c r="B74" s="110"/>
      <c r="C74" s="120" t="s">
        <v>443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09">
        <v>81</v>
      </c>
      <c r="S74" s="110"/>
      <c r="T74" s="113" t="s">
        <v>289</v>
      </c>
    </row>
    <row r="75" spans="1:20" x14ac:dyDescent="0.15">
      <c r="A75" s="109"/>
      <c r="B75" s="110"/>
      <c r="C75" s="120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09"/>
      <c r="S75" s="110"/>
      <c r="T75" s="113"/>
    </row>
    <row r="76" spans="1:20" x14ac:dyDescent="0.15">
      <c r="A76" s="109">
        <v>37</v>
      </c>
      <c r="B76" s="110"/>
      <c r="C76" s="115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09">
        <v>82</v>
      </c>
      <c r="S76" s="110"/>
      <c r="T76" s="119" t="s">
        <v>236</v>
      </c>
    </row>
    <row r="77" spans="1:20" x14ac:dyDescent="0.15">
      <c r="A77" s="109"/>
      <c r="B77" s="110"/>
      <c r="C77" s="115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09"/>
      <c r="S77" s="110"/>
      <c r="T77" s="119"/>
    </row>
    <row r="78" spans="1:20" x14ac:dyDescent="0.15">
      <c r="A78" s="109">
        <v>38</v>
      </c>
      <c r="B78" s="110"/>
      <c r="C78" s="111" t="s">
        <v>436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09">
        <v>83</v>
      </c>
      <c r="S78" s="110"/>
      <c r="T78" s="117" t="s">
        <v>220</v>
      </c>
    </row>
    <row r="79" spans="1:20" x14ac:dyDescent="0.15">
      <c r="A79" s="109"/>
      <c r="B79" s="110"/>
      <c r="C79" s="111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09"/>
      <c r="S79" s="110"/>
      <c r="T79" s="117"/>
    </row>
    <row r="80" spans="1:20" x14ac:dyDescent="0.15">
      <c r="A80" s="109">
        <v>39</v>
      </c>
      <c r="B80" s="110"/>
      <c r="C80" s="119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09">
        <v>84</v>
      </c>
      <c r="S80" s="110"/>
      <c r="T80" s="111" t="s">
        <v>551</v>
      </c>
    </row>
    <row r="81" spans="1:20" x14ac:dyDescent="0.15">
      <c r="A81" s="109"/>
      <c r="B81" s="110"/>
      <c r="C81" s="119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09"/>
      <c r="S81" s="110"/>
      <c r="T81" s="111"/>
    </row>
    <row r="82" spans="1:20" x14ac:dyDescent="0.15">
      <c r="A82" s="109">
        <v>40</v>
      </c>
      <c r="B82" s="110"/>
      <c r="C82" s="116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09">
        <v>85</v>
      </c>
      <c r="S82" s="110"/>
      <c r="T82" s="120" t="s">
        <v>225</v>
      </c>
    </row>
    <row r="83" spans="1:20" x14ac:dyDescent="0.15">
      <c r="A83" s="109"/>
      <c r="B83" s="110"/>
      <c r="C83" s="116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09"/>
      <c r="S83" s="110"/>
      <c r="T83" s="120"/>
    </row>
    <row r="84" spans="1:20" x14ac:dyDescent="0.15">
      <c r="A84" s="109">
        <v>41</v>
      </c>
      <c r="B84" s="110"/>
      <c r="C84" s="112" t="s">
        <v>566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09">
        <v>86</v>
      </c>
      <c r="S84" s="110"/>
      <c r="T84" s="113" t="s">
        <v>449</v>
      </c>
    </row>
    <row r="85" spans="1:20" x14ac:dyDescent="0.15">
      <c r="A85" s="109"/>
      <c r="B85" s="110"/>
      <c r="C85" s="112"/>
      <c r="D85" s="35"/>
      <c r="E85" s="39"/>
      <c r="F85" s="37"/>
      <c r="G85" s="48"/>
      <c r="N85" s="38"/>
      <c r="O85" s="38"/>
      <c r="P85" s="40"/>
      <c r="Q85" s="36"/>
      <c r="R85" s="109"/>
      <c r="S85" s="110"/>
      <c r="T85" s="113"/>
    </row>
    <row r="86" spans="1:20" x14ac:dyDescent="0.15">
      <c r="A86" s="109">
        <v>42</v>
      </c>
      <c r="B86" s="110"/>
      <c r="C86" s="117" t="s">
        <v>223</v>
      </c>
      <c r="D86" s="39"/>
      <c r="E86" s="34"/>
      <c r="F86" s="37"/>
      <c r="G86" s="48"/>
      <c r="N86" s="38"/>
      <c r="O86" s="38"/>
      <c r="P86" s="34"/>
      <c r="Q86" s="40"/>
      <c r="R86" s="109">
        <v>87</v>
      </c>
      <c r="S86" s="110"/>
      <c r="T86" s="114" t="s">
        <v>557</v>
      </c>
    </row>
    <row r="87" spans="1:20" x14ac:dyDescent="0.15">
      <c r="A87" s="109"/>
      <c r="B87" s="110"/>
      <c r="C87" s="117"/>
      <c r="D87" s="34"/>
      <c r="E87" s="34"/>
      <c r="F87" s="37"/>
      <c r="G87" s="49"/>
      <c r="N87" s="40"/>
      <c r="O87" s="38"/>
      <c r="P87" s="34"/>
      <c r="Q87" s="34"/>
      <c r="R87" s="109"/>
      <c r="S87" s="110"/>
      <c r="T87" s="114"/>
    </row>
    <row r="88" spans="1:20" x14ac:dyDescent="0.15">
      <c r="A88" s="109">
        <v>43</v>
      </c>
      <c r="B88" s="110"/>
      <c r="C88" s="114" t="s">
        <v>559</v>
      </c>
      <c r="D88" s="34"/>
      <c r="E88" s="34"/>
      <c r="F88" s="37"/>
      <c r="N88" s="47"/>
      <c r="O88" s="38"/>
      <c r="P88" s="34"/>
      <c r="Q88" s="34"/>
      <c r="R88" s="109">
        <v>88</v>
      </c>
      <c r="S88" s="110"/>
      <c r="T88" s="120" t="s">
        <v>227</v>
      </c>
    </row>
    <row r="89" spans="1:20" x14ac:dyDescent="0.15">
      <c r="A89" s="109"/>
      <c r="B89" s="110"/>
      <c r="C89" s="114"/>
      <c r="D89" s="35"/>
      <c r="E89" s="34"/>
      <c r="F89" s="37"/>
      <c r="N89" s="34"/>
      <c r="O89" s="38"/>
      <c r="P89" s="34"/>
      <c r="Q89" s="36"/>
      <c r="R89" s="109"/>
      <c r="S89" s="110"/>
      <c r="T89" s="120"/>
    </row>
    <row r="90" spans="1:20" x14ac:dyDescent="0.15">
      <c r="A90" s="109">
        <v>44</v>
      </c>
      <c r="B90" s="110"/>
      <c r="C90" s="118" t="s">
        <v>441</v>
      </c>
      <c r="D90" s="39"/>
      <c r="E90" s="64"/>
      <c r="F90" s="37"/>
      <c r="N90" s="34"/>
      <c r="O90" s="38"/>
      <c r="P90" s="36"/>
      <c r="Q90" s="40"/>
      <c r="R90" s="109">
        <v>89</v>
      </c>
      <c r="S90" s="110"/>
      <c r="T90" s="115" t="s">
        <v>448</v>
      </c>
    </row>
    <row r="91" spans="1:20" x14ac:dyDescent="0.15">
      <c r="A91" s="109"/>
      <c r="B91" s="110"/>
      <c r="C91" s="118"/>
      <c r="D91" s="45"/>
      <c r="E91" s="37"/>
      <c r="F91" s="39"/>
      <c r="N91" s="34"/>
      <c r="O91" s="40"/>
      <c r="P91" s="38"/>
      <c r="Q91" s="34"/>
      <c r="R91" s="109"/>
      <c r="S91" s="110"/>
      <c r="T91" s="115"/>
    </row>
    <row r="92" spans="1:20" x14ac:dyDescent="0.15">
      <c r="A92" s="109">
        <v>45</v>
      </c>
      <c r="B92" s="110"/>
      <c r="C92" s="113" t="s">
        <v>283</v>
      </c>
      <c r="D92" s="63"/>
      <c r="E92" s="39"/>
      <c r="F92" s="34"/>
      <c r="N92" s="34"/>
      <c r="O92" s="34"/>
      <c r="P92" s="40"/>
      <c r="Q92" s="46"/>
      <c r="R92" s="109">
        <v>90</v>
      </c>
      <c r="S92" s="110"/>
      <c r="T92" s="112" t="s">
        <v>555</v>
      </c>
    </row>
    <row r="93" spans="1:20" x14ac:dyDescent="0.15">
      <c r="A93" s="109"/>
      <c r="B93" s="110"/>
      <c r="C93" s="113"/>
      <c r="D93" s="34"/>
      <c r="E93" s="34"/>
      <c r="F93" s="34"/>
      <c r="N93" s="34"/>
      <c r="O93" s="34"/>
      <c r="P93" s="34"/>
      <c r="Q93" s="34"/>
      <c r="R93" s="109"/>
      <c r="S93" s="110"/>
      <c r="T93" s="112"/>
    </row>
  </sheetData>
  <mergeCells count="273"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63" workbookViewId="0">
      <selection activeCell="C1" sqref="C1:R1"/>
    </sheetView>
  </sheetViews>
  <sheetFormatPr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23" t="str">
        <f>+データ１!B28</f>
        <v>第１０回　スーパーリ－グ決勝トーナメント表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1" t="str">
        <f>+データ１!B2</f>
        <v>2016/2/1</v>
      </c>
      <c r="T1" s="121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2" t="s">
        <v>217</v>
      </c>
      <c r="I3" s="122"/>
      <c r="J3" s="122"/>
      <c r="K3" s="122"/>
      <c r="L3" s="122"/>
      <c r="M3" s="122"/>
      <c r="N3" s="4"/>
      <c r="O3" s="33"/>
      <c r="P3" s="33"/>
      <c r="Q3" s="33"/>
      <c r="R3" s="4"/>
      <c r="S3" s="4"/>
      <c r="T3" s="4"/>
    </row>
    <row r="4" spans="1:20" x14ac:dyDescent="0.15">
      <c r="A4" s="109">
        <v>1</v>
      </c>
      <c r="B4" s="110"/>
      <c r="C4" s="114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09">
        <v>46</v>
      </c>
      <c r="S4" s="110"/>
      <c r="T4" s="114" t="s">
        <v>219</v>
      </c>
    </row>
    <row r="5" spans="1:20" x14ac:dyDescent="0.15">
      <c r="A5" s="109"/>
      <c r="B5" s="110"/>
      <c r="C5" s="114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09"/>
      <c r="S5" s="110"/>
      <c r="T5" s="114"/>
    </row>
    <row r="6" spans="1:20" x14ac:dyDescent="0.15">
      <c r="A6" s="109">
        <v>2</v>
      </c>
      <c r="B6" s="110"/>
      <c r="C6" s="114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09">
        <v>47</v>
      </c>
      <c r="S6" s="110"/>
      <c r="T6" s="114" t="s">
        <v>554</v>
      </c>
    </row>
    <row r="7" spans="1:20" x14ac:dyDescent="0.15">
      <c r="A7" s="109"/>
      <c r="B7" s="110"/>
      <c r="C7" s="114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09"/>
      <c r="S7" s="110"/>
      <c r="T7" s="114"/>
    </row>
    <row r="8" spans="1:20" x14ac:dyDescent="0.15">
      <c r="A8" s="109">
        <v>3</v>
      </c>
      <c r="B8" s="110"/>
      <c r="C8" s="114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09">
        <v>48</v>
      </c>
      <c r="S8" s="110"/>
      <c r="T8" s="114" t="s">
        <v>447</v>
      </c>
    </row>
    <row r="9" spans="1:20" x14ac:dyDescent="0.15">
      <c r="A9" s="109"/>
      <c r="B9" s="110"/>
      <c r="C9" s="114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09"/>
      <c r="S9" s="110"/>
      <c r="T9" s="114"/>
    </row>
    <row r="10" spans="1:20" x14ac:dyDescent="0.15">
      <c r="A10" s="109">
        <v>4</v>
      </c>
      <c r="B10" s="110"/>
      <c r="C10" s="114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09">
        <v>49</v>
      </c>
      <c r="S10" s="110"/>
      <c r="T10" s="114" t="s">
        <v>562</v>
      </c>
    </row>
    <row r="11" spans="1:20" x14ac:dyDescent="0.15">
      <c r="A11" s="109"/>
      <c r="B11" s="110"/>
      <c r="C11" s="114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09"/>
      <c r="S11" s="110"/>
      <c r="T11" s="114"/>
    </row>
    <row r="12" spans="1:20" x14ac:dyDescent="0.15">
      <c r="A12" s="109">
        <v>5</v>
      </c>
      <c r="B12" s="110"/>
      <c r="C12" s="114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09">
        <v>50</v>
      </c>
      <c r="S12" s="110"/>
      <c r="T12" s="114" t="s">
        <v>265</v>
      </c>
    </row>
    <row r="13" spans="1:20" x14ac:dyDescent="0.15">
      <c r="A13" s="109"/>
      <c r="B13" s="110"/>
      <c r="C13" s="114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09"/>
      <c r="S13" s="110"/>
      <c r="T13" s="114"/>
    </row>
    <row r="14" spans="1:20" x14ac:dyDescent="0.15">
      <c r="A14" s="109">
        <v>6</v>
      </c>
      <c r="B14" s="110"/>
      <c r="C14" s="114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09">
        <v>51</v>
      </c>
      <c r="S14" s="110"/>
      <c r="T14" s="114" t="s">
        <v>248</v>
      </c>
    </row>
    <row r="15" spans="1:20" x14ac:dyDescent="0.15">
      <c r="A15" s="109"/>
      <c r="B15" s="110"/>
      <c r="C15" s="114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09"/>
      <c r="S15" s="110"/>
      <c r="T15" s="114"/>
    </row>
    <row r="16" spans="1:20" x14ac:dyDescent="0.15">
      <c r="A16" s="109">
        <v>7</v>
      </c>
      <c r="B16" s="110"/>
      <c r="C16" s="114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09">
        <v>52</v>
      </c>
      <c r="S16" s="110"/>
      <c r="T16" s="114" t="s">
        <v>241</v>
      </c>
    </row>
    <row r="17" spans="1:20" x14ac:dyDescent="0.15">
      <c r="A17" s="109"/>
      <c r="B17" s="110"/>
      <c r="C17" s="114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09"/>
      <c r="S17" s="110"/>
      <c r="T17" s="114"/>
    </row>
    <row r="18" spans="1:20" x14ac:dyDescent="0.15">
      <c r="A18" s="109">
        <v>8</v>
      </c>
      <c r="B18" s="110"/>
      <c r="C18" s="114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09">
        <v>53</v>
      </c>
      <c r="S18" s="110"/>
      <c r="T18" s="114" t="s">
        <v>221</v>
      </c>
    </row>
    <row r="19" spans="1:20" x14ac:dyDescent="0.15">
      <c r="A19" s="109"/>
      <c r="B19" s="110"/>
      <c r="C19" s="114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09"/>
      <c r="S19" s="110"/>
      <c r="T19" s="114"/>
    </row>
    <row r="20" spans="1:20" x14ac:dyDescent="0.15">
      <c r="A20" s="109">
        <v>9</v>
      </c>
      <c r="B20" s="110"/>
      <c r="C20" s="114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09">
        <v>54</v>
      </c>
      <c r="S20" s="110"/>
      <c r="T20" s="114" t="s">
        <v>243</v>
      </c>
    </row>
    <row r="21" spans="1:20" x14ac:dyDescent="0.15">
      <c r="A21" s="109"/>
      <c r="B21" s="110"/>
      <c r="C21" s="114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09"/>
      <c r="S21" s="110"/>
      <c r="T21" s="114"/>
    </row>
    <row r="22" spans="1:20" x14ac:dyDescent="0.15">
      <c r="A22" s="109">
        <v>10</v>
      </c>
      <c r="B22" s="110"/>
      <c r="C22" s="114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09">
        <v>55</v>
      </c>
      <c r="S22" s="110"/>
      <c r="T22" s="114" t="s">
        <v>230</v>
      </c>
    </row>
    <row r="23" spans="1:20" x14ac:dyDescent="0.15">
      <c r="A23" s="109"/>
      <c r="B23" s="110"/>
      <c r="C23" s="114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09"/>
      <c r="S23" s="110"/>
      <c r="T23" s="114"/>
    </row>
    <row r="24" spans="1:20" x14ac:dyDescent="0.15">
      <c r="A24" s="109">
        <v>11</v>
      </c>
      <c r="B24" s="110"/>
      <c r="C24" s="114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09">
        <v>56</v>
      </c>
      <c r="S24" s="110"/>
      <c r="T24" s="114" t="s">
        <v>290</v>
      </c>
    </row>
    <row r="25" spans="1:20" x14ac:dyDescent="0.15">
      <c r="A25" s="109"/>
      <c r="B25" s="110"/>
      <c r="C25" s="114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09"/>
      <c r="S25" s="110"/>
      <c r="T25" s="114"/>
    </row>
    <row r="26" spans="1:20" x14ac:dyDescent="0.15">
      <c r="A26" s="109">
        <v>12</v>
      </c>
      <c r="B26" s="110"/>
      <c r="C26" s="114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09">
        <v>57</v>
      </c>
      <c r="S26" s="110"/>
      <c r="T26" s="114" t="s">
        <v>232</v>
      </c>
    </row>
    <row r="27" spans="1:20" x14ac:dyDescent="0.15">
      <c r="A27" s="109"/>
      <c r="B27" s="110"/>
      <c r="C27" s="114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09"/>
      <c r="S27" s="110"/>
      <c r="T27" s="114"/>
    </row>
    <row r="28" spans="1:20" x14ac:dyDescent="0.15">
      <c r="A28" s="109">
        <v>13</v>
      </c>
      <c r="B28" s="110"/>
      <c r="C28" s="114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09">
        <v>58</v>
      </c>
      <c r="S28" s="110"/>
      <c r="T28" s="114" t="s">
        <v>258</v>
      </c>
    </row>
    <row r="29" spans="1:20" x14ac:dyDescent="0.15">
      <c r="A29" s="109"/>
      <c r="B29" s="110"/>
      <c r="C29" s="114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09"/>
      <c r="S29" s="110"/>
      <c r="T29" s="114"/>
    </row>
    <row r="30" spans="1:20" x14ac:dyDescent="0.15">
      <c r="A30" s="109">
        <v>14</v>
      </c>
      <c r="B30" s="110"/>
      <c r="C30" s="114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09">
        <v>59</v>
      </c>
      <c r="S30" s="110"/>
      <c r="T30" s="114" t="s">
        <v>442</v>
      </c>
    </row>
    <row r="31" spans="1:20" x14ac:dyDescent="0.15">
      <c r="A31" s="109"/>
      <c r="B31" s="110"/>
      <c r="C31" s="114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09"/>
      <c r="S31" s="110"/>
      <c r="T31" s="114"/>
    </row>
    <row r="32" spans="1:20" x14ac:dyDescent="0.15">
      <c r="A32" s="109">
        <v>15</v>
      </c>
      <c r="B32" s="110"/>
      <c r="C32" s="114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09">
        <v>60</v>
      </c>
      <c r="S32" s="110"/>
      <c r="T32" s="114" t="s">
        <v>257</v>
      </c>
    </row>
    <row r="33" spans="1:20" x14ac:dyDescent="0.15">
      <c r="A33" s="109"/>
      <c r="B33" s="110"/>
      <c r="C33" s="114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09"/>
      <c r="S33" s="110"/>
      <c r="T33" s="114"/>
    </row>
    <row r="34" spans="1:20" x14ac:dyDescent="0.15">
      <c r="A34" s="109">
        <v>16</v>
      </c>
      <c r="B34" s="110"/>
      <c r="C34" s="114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09">
        <v>61</v>
      </c>
      <c r="S34" s="110"/>
      <c r="T34" s="114" t="s">
        <v>266</v>
      </c>
    </row>
    <row r="35" spans="1:20" x14ac:dyDescent="0.15">
      <c r="A35" s="109"/>
      <c r="B35" s="110"/>
      <c r="C35" s="114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09"/>
      <c r="S35" s="110"/>
      <c r="T35" s="114"/>
    </row>
    <row r="36" spans="1:20" x14ac:dyDescent="0.15">
      <c r="A36" s="109">
        <v>17</v>
      </c>
      <c r="B36" s="110"/>
      <c r="C36" s="114" t="s">
        <v>560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09">
        <v>62</v>
      </c>
      <c r="S36" s="110"/>
      <c r="T36" s="114" t="s">
        <v>556</v>
      </c>
    </row>
    <row r="37" spans="1:20" x14ac:dyDescent="0.15">
      <c r="A37" s="109"/>
      <c r="B37" s="110"/>
      <c r="C37" s="114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09"/>
      <c r="S37" s="110"/>
      <c r="T37" s="114"/>
    </row>
    <row r="38" spans="1:20" x14ac:dyDescent="0.15">
      <c r="A38" s="109">
        <v>18</v>
      </c>
      <c r="B38" s="110"/>
      <c r="C38" s="114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09">
        <v>63</v>
      </c>
      <c r="S38" s="110"/>
      <c r="T38" s="114" t="s">
        <v>222</v>
      </c>
    </row>
    <row r="39" spans="1:20" x14ac:dyDescent="0.15">
      <c r="A39" s="109"/>
      <c r="B39" s="110"/>
      <c r="C39" s="114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09"/>
      <c r="S39" s="110"/>
      <c r="T39" s="114"/>
    </row>
    <row r="40" spans="1:20" x14ac:dyDescent="0.15">
      <c r="A40" s="109">
        <v>19</v>
      </c>
      <c r="B40" s="110"/>
      <c r="C40" s="114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09">
        <v>64</v>
      </c>
      <c r="S40" s="110"/>
      <c r="T40" s="114" t="s">
        <v>238</v>
      </c>
    </row>
    <row r="41" spans="1:20" x14ac:dyDescent="0.15">
      <c r="A41" s="109"/>
      <c r="B41" s="110"/>
      <c r="C41" s="114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09"/>
      <c r="S41" s="110"/>
      <c r="T41" s="114"/>
    </row>
    <row r="42" spans="1:20" x14ac:dyDescent="0.15">
      <c r="A42" s="109">
        <v>20</v>
      </c>
      <c r="B42" s="110"/>
      <c r="C42" s="114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09">
        <v>65</v>
      </c>
      <c r="S42" s="110"/>
      <c r="T42" s="114" t="s">
        <v>235</v>
      </c>
    </row>
    <row r="43" spans="1:20" x14ac:dyDescent="0.15">
      <c r="A43" s="109"/>
      <c r="B43" s="110"/>
      <c r="C43" s="114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09"/>
      <c r="S43" s="110"/>
      <c r="T43" s="114"/>
    </row>
    <row r="44" spans="1:20" x14ac:dyDescent="0.15">
      <c r="A44" s="109">
        <v>21</v>
      </c>
      <c r="B44" s="110"/>
      <c r="C44" s="114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09">
        <v>66</v>
      </c>
      <c r="S44" s="110"/>
      <c r="T44" s="114" t="s">
        <v>288</v>
      </c>
    </row>
    <row r="45" spans="1:20" x14ac:dyDescent="0.15">
      <c r="A45" s="109"/>
      <c r="B45" s="110"/>
      <c r="C45" s="114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09"/>
      <c r="S45" s="110"/>
      <c r="T45" s="114"/>
    </row>
    <row r="46" spans="1:20" x14ac:dyDescent="0.15">
      <c r="A46" s="109">
        <v>22</v>
      </c>
      <c r="B46" s="110"/>
      <c r="C46" s="114" t="s">
        <v>450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09">
        <v>67</v>
      </c>
      <c r="S46" s="110"/>
      <c r="T46" s="114" t="s">
        <v>434</v>
      </c>
    </row>
    <row r="47" spans="1:20" x14ac:dyDescent="0.15">
      <c r="A47" s="109"/>
      <c r="B47" s="110"/>
      <c r="C47" s="114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09"/>
      <c r="S47" s="110"/>
      <c r="T47" s="114"/>
    </row>
    <row r="48" spans="1:20" x14ac:dyDescent="0.15">
      <c r="A48" s="109">
        <v>23</v>
      </c>
      <c r="B48" s="110"/>
      <c r="C48" s="114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09">
        <v>68</v>
      </c>
      <c r="S48" s="110"/>
      <c r="T48" s="114" t="s">
        <v>255</v>
      </c>
    </row>
    <row r="49" spans="1:20" x14ac:dyDescent="0.15">
      <c r="A49" s="109"/>
      <c r="B49" s="110"/>
      <c r="C49" s="114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09"/>
      <c r="S49" s="110"/>
      <c r="T49" s="114"/>
    </row>
    <row r="50" spans="1:20" x14ac:dyDescent="0.15">
      <c r="A50" s="109">
        <v>24</v>
      </c>
      <c r="B50" s="110"/>
      <c r="C50" s="114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09">
        <v>69</v>
      </c>
      <c r="S50" s="110"/>
      <c r="T50" s="114" t="s">
        <v>229</v>
      </c>
    </row>
    <row r="51" spans="1:20" x14ac:dyDescent="0.15">
      <c r="A51" s="109"/>
      <c r="B51" s="110"/>
      <c r="C51" s="114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09"/>
      <c r="S51" s="110"/>
      <c r="T51" s="114"/>
    </row>
    <row r="52" spans="1:20" x14ac:dyDescent="0.15">
      <c r="A52" s="109">
        <v>25</v>
      </c>
      <c r="B52" s="110"/>
      <c r="C52" s="114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09">
        <v>70</v>
      </c>
      <c r="S52" s="110"/>
      <c r="T52" s="114" t="s">
        <v>565</v>
      </c>
    </row>
    <row r="53" spans="1:20" x14ac:dyDescent="0.15">
      <c r="A53" s="109"/>
      <c r="B53" s="110"/>
      <c r="C53" s="114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09"/>
      <c r="S53" s="110"/>
      <c r="T53" s="114"/>
    </row>
    <row r="54" spans="1:20" x14ac:dyDescent="0.15">
      <c r="A54" s="109">
        <v>26</v>
      </c>
      <c r="B54" s="110"/>
      <c r="C54" s="114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09">
        <v>71</v>
      </c>
      <c r="S54" s="110"/>
      <c r="T54" s="114" t="s">
        <v>240</v>
      </c>
    </row>
    <row r="55" spans="1:20" x14ac:dyDescent="0.15">
      <c r="A55" s="109"/>
      <c r="B55" s="110"/>
      <c r="C55" s="114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09"/>
      <c r="S55" s="110"/>
      <c r="T55" s="114"/>
    </row>
    <row r="56" spans="1:20" x14ac:dyDescent="0.15">
      <c r="A56" s="109">
        <v>27</v>
      </c>
      <c r="B56" s="110"/>
      <c r="C56" s="114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09">
        <v>72</v>
      </c>
      <c r="S56" s="110"/>
      <c r="T56" s="114" t="s">
        <v>234</v>
      </c>
    </row>
    <row r="57" spans="1:20" x14ac:dyDescent="0.15">
      <c r="A57" s="109"/>
      <c r="B57" s="110"/>
      <c r="C57" s="114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09"/>
      <c r="S57" s="110"/>
      <c r="T57" s="114"/>
    </row>
    <row r="58" spans="1:20" x14ac:dyDescent="0.15">
      <c r="A58" s="109">
        <v>28</v>
      </c>
      <c r="B58" s="110"/>
      <c r="C58" s="114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09">
        <v>73</v>
      </c>
      <c r="S58" s="110"/>
      <c r="T58" s="114" t="s">
        <v>284</v>
      </c>
    </row>
    <row r="59" spans="1:20" x14ac:dyDescent="0.15">
      <c r="A59" s="109"/>
      <c r="B59" s="110"/>
      <c r="C59" s="114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09"/>
      <c r="S59" s="110"/>
      <c r="T59" s="114"/>
    </row>
    <row r="60" spans="1:20" x14ac:dyDescent="0.15">
      <c r="A60" s="109">
        <v>29</v>
      </c>
      <c r="B60" s="110"/>
      <c r="C60" s="114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09">
        <v>74</v>
      </c>
      <c r="S60" s="110"/>
      <c r="T60" s="114" t="s">
        <v>224</v>
      </c>
    </row>
    <row r="61" spans="1:20" x14ac:dyDescent="0.15">
      <c r="A61" s="109"/>
      <c r="B61" s="110"/>
      <c r="C61" s="114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09"/>
      <c r="S61" s="110"/>
      <c r="T61" s="114"/>
    </row>
    <row r="62" spans="1:20" x14ac:dyDescent="0.15">
      <c r="A62" s="109">
        <v>30</v>
      </c>
      <c r="B62" s="110"/>
      <c r="C62" s="114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09">
        <v>75</v>
      </c>
      <c r="S62" s="110"/>
      <c r="T62" s="114" t="s">
        <v>439</v>
      </c>
    </row>
    <row r="63" spans="1:20" x14ac:dyDescent="0.15">
      <c r="A63" s="109"/>
      <c r="B63" s="110"/>
      <c r="C63" s="114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09"/>
      <c r="S63" s="110"/>
      <c r="T63" s="114"/>
    </row>
    <row r="64" spans="1:20" x14ac:dyDescent="0.15">
      <c r="A64" s="109">
        <v>31</v>
      </c>
      <c r="B64" s="110"/>
      <c r="C64" s="114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09">
        <v>76</v>
      </c>
      <c r="S64" s="110"/>
      <c r="T64" s="114" t="s">
        <v>237</v>
      </c>
    </row>
    <row r="65" spans="1:20" x14ac:dyDescent="0.15">
      <c r="A65" s="109"/>
      <c r="B65" s="110"/>
      <c r="C65" s="114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09"/>
      <c r="S65" s="110"/>
      <c r="T65" s="114"/>
    </row>
    <row r="66" spans="1:20" x14ac:dyDescent="0.15">
      <c r="A66" s="109">
        <v>32</v>
      </c>
      <c r="B66" s="110"/>
      <c r="C66" s="114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09">
        <v>77</v>
      </c>
      <c r="S66" s="110"/>
      <c r="T66" s="114" t="s">
        <v>437</v>
      </c>
    </row>
    <row r="67" spans="1:20" x14ac:dyDescent="0.15">
      <c r="A67" s="109"/>
      <c r="B67" s="110"/>
      <c r="C67" s="114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09"/>
      <c r="S67" s="110"/>
      <c r="T67" s="114"/>
    </row>
    <row r="68" spans="1:20" x14ac:dyDescent="0.15">
      <c r="A68" s="109">
        <v>33</v>
      </c>
      <c r="B68" s="110"/>
      <c r="C68" s="114" t="s">
        <v>438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09">
        <v>78</v>
      </c>
      <c r="S68" s="110"/>
      <c r="T68" s="114" t="s">
        <v>260</v>
      </c>
    </row>
    <row r="69" spans="1:20" x14ac:dyDescent="0.15">
      <c r="A69" s="109"/>
      <c r="B69" s="110"/>
      <c r="C69" s="114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09"/>
      <c r="S69" s="110"/>
      <c r="T69" s="114"/>
    </row>
    <row r="70" spans="1:20" x14ac:dyDescent="0.15">
      <c r="A70" s="109">
        <v>34</v>
      </c>
      <c r="B70" s="110"/>
      <c r="C70" s="114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09">
        <v>79</v>
      </c>
      <c r="S70" s="110"/>
      <c r="T70" s="114" t="s">
        <v>246</v>
      </c>
    </row>
    <row r="71" spans="1:20" x14ac:dyDescent="0.15">
      <c r="A71" s="109"/>
      <c r="B71" s="110"/>
      <c r="C71" s="114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09"/>
      <c r="S71" s="110"/>
      <c r="T71" s="114"/>
    </row>
    <row r="72" spans="1:20" x14ac:dyDescent="0.15">
      <c r="A72" s="109">
        <v>35</v>
      </c>
      <c r="B72" s="110"/>
      <c r="C72" s="114" t="s">
        <v>563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09">
        <v>80</v>
      </c>
      <c r="S72" s="110"/>
      <c r="T72" s="114" t="s">
        <v>254</v>
      </c>
    </row>
    <row r="73" spans="1:20" x14ac:dyDescent="0.15">
      <c r="A73" s="109"/>
      <c r="B73" s="110"/>
      <c r="C73" s="114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09"/>
      <c r="S73" s="110"/>
      <c r="T73" s="114"/>
    </row>
    <row r="74" spans="1:20" x14ac:dyDescent="0.15">
      <c r="A74" s="109">
        <v>36</v>
      </c>
      <c r="B74" s="110"/>
      <c r="C74" s="114" t="s">
        <v>443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09">
        <v>81</v>
      </c>
      <c r="S74" s="110"/>
      <c r="T74" s="114" t="s">
        <v>289</v>
      </c>
    </row>
    <row r="75" spans="1:20" x14ac:dyDescent="0.15">
      <c r="A75" s="109"/>
      <c r="B75" s="110"/>
      <c r="C75" s="114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09"/>
      <c r="S75" s="110"/>
      <c r="T75" s="114"/>
    </row>
    <row r="76" spans="1:20" x14ac:dyDescent="0.15">
      <c r="A76" s="109">
        <v>37</v>
      </c>
      <c r="B76" s="110"/>
      <c r="C76" s="114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09">
        <v>82</v>
      </c>
      <c r="S76" s="110"/>
      <c r="T76" s="114" t="s">
        <v>236</v>
      </c>
    </row>
    <row r="77" spans="1:20" x14ac:dyDescent="0.15">
      <c r="A77" s="109"/>
      <c r="B77" s="110"/>
      <c r="C77" s="114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09"/>
      <c r="S77" s="110"/>
      <c r="T77" s="114"/>
    </row>
    <row r="78" spans="1:20" x14ac:dyDescent="0.15">
      <c r="A78" s="109">
        <v>38</v>
      </c>
      <c r="B78" s="110"/>
      <c r="C78" s="114" t="s">
        <v>436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09">
        <v>83</v>
      </c>
      <c r="S78" s="110"/>
      <c r="T78" s="114" t="s">
        <v>220</v>
      </c>
    </row>
    <row r="79" spans="1:20" x14ac:dyDescent="0.15">
      <c r="A79" s="109"/>
      <c r="B79" s="110"/>
      <c r="C79" s="114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09"/>
      <c r="S79" s="110"/>
      <c r="T79" s="114"/>
    </row>
    <row r="80" spans="1:20" x14ac:dyDescent="0.15">
      <c r="A80" s="109">
        <v>39</v>
      </c>
      <c r="B80" s="110"/>
      <c r="C80" s="114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09">
        <v>84</v>
      </c>
      <c r="S80" s="110"/>
      <c r="T80" s="114" t="s">
        <v>551</v>
      </c>
    </row>
    <row r="81" spans="1:20" x14ac:dyDescent="0.15">
      <c r="A81" s="109"/>
      <c r="B81" s="110"/>
      <c r="C81" s="114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09"/>
      <c r="S81" s="110"/>
      <c r="T81" s="114"/>
    </row>
    <row r="82" spans="1:20" x14ac:dyDescent="0.15">
      <c r="A82" s="109">
        <v>40</v>
      </c>
      <c r="B82" s="110"/>
      <c r="C82" s="114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09">
        <v>85</v>
      </c>
      <c r="S82" s="110"/>
      <c r="T82" s="114" t="s">
        <v>225</v>
      </c>
    </row>
    <row r="83" spans="1:20" x14ac:dyDescent="0.15">
      <c r="A83" s="109"/>
      <c r="B83" s="110"/>
      <c r="C83" s="114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09"/>
      <c r="S83" s="110"/>
      <c r="T83" s="114"/>
    </row>
    <row r="84" spans="1:20" x14ac:dyDescent="0.15">
      <c r="A84" s="109">
        <v>41</v>
      </c>
      <c r="B84" s="110"/>
      <c r="C84" s="114" t="s">
        <v>566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09">
        <v>86</v>
      </c>
      <c r="S84" s="110"/>
      <c r="T84" s="114" t="s">
        <v>449</v>
      </c>
    </row>
    <row r="85" spans="1:20" x14ac:dyDescent="0.15">
      <c r="A85" s="109"/>
      <c r="B85" s="110"/>
      <c r="C85" s="114"/>
      <c r="D85" s="35"/>
      <c r="E85" s="39"/>
      <c r="F85" s="37"/>
      <c r="G85" s="53"/>
      <c r="N85" s="38"/>
      <c r="O85" s="38"/>
      <c r="P85" s="40"/>
      <c r="Q85" s="36"/>
      <c r="R85" s="109"/>
      <c r="S85" s="110"/>
      <c r="T85" s="114"/>
    </row>
    <row r="86" spans="1:20" x14ac:dyDescent="0.15">
      <c r="A86" s="109">
        <v>42</v>
      </c>
      <c r="B86" s="110"/>
      <c r="C86" s="114" t="s">
        <v>223</v>
      </c>
      <c r="D86" s="39"/>
      <c r="E86" s="34"/>
      <c r="F86" s="37"/>
      <c r="G86" s="53"/>
      <c r="N86" s="38"/>
      <c r="O86" s="38"/>
      <c r="P86" s="34"/>
      <c r="Q86" s="40"/>
      <c r="R86" s="109">
        <v>87</v>
      </c>
      <c r="S86" s="110"/>
      <c r="T86" s="114" t="s">
        <v>557</v>
      </c>
    </row>
    <row r="87" spans="1:20" x14ac:dyDescent="0.15">
      <c r="A87" s="109"/>
      <c r="B87" s="110"/>
      <c r="C87" s="114"/>
      <c r="D87" s="34"/>
      <c r="E87" s="34"/>
      <c r="F87" s="37"/>
      <c r="G87" s="56"/>
      <c r="N87" s="40"/>
      <c r="O87" s="38"/>
      <c r="P87" s="34"/>
      <c r="Q87" s="34"/>
      <c r="R87" s="109"/>
      <c r="S87" s="110"/>
      <c r="T87" s="114"/>
    </row>
    <row r="88" spans="1:20" x14ac:dyDescent="0.15">
      <c r="A88" s="109">
        <v>43</v>
      </c>
      <c r="B88" s="110"/>
      <c r="C88" s="114" t="s">
        <v>559</v>
      </c>
      <c r="D88" s="34"/>
      <c r="E88" s="34"/>
      <c r="F88" s="37"/>
      <c r="N88" s="47"/>
      <c r="O88" s="38"/>
      <c r="P88" s="34"/>
      <c r="Q88" s="34"/>
      <c r="R88" s="109">
        <v>88</v>
      </c>
      <c r="S88" s="110"/>
      <c r="T88" s="114" t="s">
        <v>227</v>
      </c>
    </row>
    <row r="89" spans="1:20" x14ac:dyDescent="0.15">
      <c r="A89" s="109"/>
      <c r="B89" s="110"/>
      <c r="C89" s="114"/>
      <c r="D89" s="35"/>
      <c r="E89" s="34"/>
      <c r="F89" s="37"/>
      <c r="N89" s="34"/>
      <c r="O89" s="38"/>
      <c r="P89" s="34"/>
      <c r="Q89" s="36"/>
      <c r="R89" s="109"/>
      <c r="S89" s="110"/>
      <c r="T89" s="114"/>
    </row>
    <row r="90" spans="1:20" x14ac:dyDescent="0.15">
      <c r="A90" s="109">
        <v>44</v>
      </c>
      <c r="B90" s="110"/>
      <c r="C90" s="114" t="s">
        <v>441</v>
      </c>
      <c r="D90" s="39"/>
      <c r="E90" s="64"/>
      <c r="F90" s="37"/>
      <c r="N90" s="34"/>
      <c r="O90" s="38"/>
      <c r="P90" s="36"/>
      <c r="Q90" s="40"/>
      <c r="R90" s="109">
        <v>89</v>
      </c>
      <c r="S90" s="110"/>
      <c r="T90" s="114" t="s">
        <v>448</v>
      </c>
    </row>
    <row r="91" spans="1:20" x14ac:dyDescent="0.15">
      <c r="A91" s="109"/>
      <c r="B91" s="110"/>
      <c r="C91" s="114"/>
      <c r="D91" s="54"/>
      <c r="E91" s="37"/>
      <c r="F91" s="39"/>
      <c r="N91" s="34"/>
      <c r="O91" s="40"/>
      <c r="P91" s="38"/>
      <c r="Q91" s="34"/>
      <c r="R91" s="109"/>
      <c r="S91" s="110"/>
      <c r="T91" s="114"/>
    </row>
    <row r="92" spans="1:20" x14ac:dyDescent="0.15">
      <c r="A92" s="109">
        <v>45</v>
      </c>
      <c r="B92" s="110"/>
      <c r="C92" s="114" t="s">
        <v>283</v>
      </c>
      <c r="D92" s="66"/>
      <c r="E92" s="39"/>
      <c r="F92" s="34"/>
      <c r="N92" s="34"/>
      <c r="O92" s="34"/>
      <c r="P92" s="40"/>
      <c r="Q92" s="46"/>
      <c r="R92" s="109">
        <v>90</v>
      </c>
      <c r="S92" s="110"/>
      <c r="T92" s="114" t="s">
        <v>555</v>
      </c>
    </row>
    <row r="93" spans="1:20" x14ac:dyDescent="0.15">
      <c r="A93" s="109"/>
      <c r="B93" s="110"/>
      <c r="C93" s="114"/>
      <c r="D93" s="34"/>
      <c r="E93" s="34"/>
      <c r="F93" s="34"/>
      <c r="N93" s="34"/>
      <c r="O93" s="34"/>
      <c r="P93" s="34"/>
      <c r="Q93" s="34"/>
      <c r="R93" s="109"/>
      <c r="S93" s="110"/>
      <c r="T93" s="114"/>
    </row>
  </sheetData>
  <mergeCells count="273"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B6" sqref="B6"/>
    </sheetView>
  </sheetViews>
  <sheetFormatPr defaultRowHeight="13.5" x14ac:dyDescent="0.15"/>
  <cols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498</v>
      </c>
      <c r="C2" t="s">
        <v>18</v>
      </c>
      <c r="D2" s="18" t="s">
        <v>498</v>
      </c>
      <c r="E2" t="s">
        <v>18</v>
      </c>
      <c r="F2" s="18" t="s">
        <v>498</v>
      </c>
      <c r="G2" t="s">
        <v>18</v>
      </c>
      <c r="H2" s="18" t="s">
        <v>498</v>
      </c>
      <c r="I2" t="s">
        <v>18</v>
      </c>
      <c r="J2" s="18" t="s">
        <v>498</v>
      </c>
      <c r="K2" t="s">
        <v>18</v>
      </c>
      <c r="L2" s="18" t="s">
        <v>498</v>
      </c>
      <c r="M2" t="s">
        <v>18</v>
      </c>
      <c r="N2" s="18" t="s">
        <v>498</v>
      </c>
      <c r="O2" t="s">
        <v>18</v>
      </c>
      <c r="P2" s="18" t="s">
        <v>498</v>
      </c>
      <c r="Q2" t="s">
        <v>18</v>
      </c>
      <c r="R2" s="18" t="s">
        <v>498</v>
      </c>
      <c r="S2" t="s">
        <v>18</v>
      </c>
      <c r="T2" s="18" t="s">
        <v>498</v>
      </c>
      <c r="U2" t="s">
        <v>18</v>
      </c>
      <c r="V2" s="18" t="s">
        <v>498</v>
      </c>
      <c r="W2" t="s">
        <v>18</v>
      </c>
      <c r="X2" s="18" t="s">
        <v>498</v>
      </c>
      <c r="Y2" t="s">
        <v>18</v>
      </c>
      <c r="Z2" s="18" t="s">
        <v>498</v>
      </c>
      <c r="AA2" t="s">
        <v>18</v>
      </c>
      <c r="AB2" s="18" t="s">
        <v>498</v>
      </c>
      <c r="AC2" t="s">
        <v>18</v>
      </c>
      <c r="AD2" s="18" t="s">
        <v>498</v>
      </c>
      <c r="AE2" t="s">
        <v>18</v>
      </c>
      <c r="AF2" s="18" t="s">
        <v>498</v>
      </c>
      <c r="AG2" t="s">
        <v>18</v>
      </c>
      <c r="AH2" s="18" t="s">
        <v>498</v>
      </c>
      <c r="AI2" t="s">
        <v>18</v>
      </c>
      <c r="AJ2" s="18" t="s">
        <v>498</v>
      </c>
      <c r="AK2" t="s">
        <v>18</v>
      </c>
      <c r="AL2" s="18" t="s">
        <v>498</v>
      </c>
      <c r="AM2" t="s">
        <v>18</v>
      </c>
      <c r="AN2" s="18" t="s">
        <v>498</v>
      </c>
      <c r="AO2" t="s">
        <v>18</v>
      </c>
      <c r="AP2" s="18" t="s">
        <v>498</v>
      </c>
      <c r="AQ2" t="s">
        <v>18</v>
      </c>
      <c r="AR2" s="18" t="s">
        <v>498</v>
      </c>
      <c r="AS2" t="s">
        <v>18</v>
      </c>
      <c r="AT2" s="18" t="s">
        <v>498</v>
      </c>
      <c r="AU2" t="s">
        <v>18</v>
      </c>
      <c r="AV2" s="18" t="s">
        <v>498</v>
      </c>
      <c r="AW2" t="s">
        <v>18</v>
      </c>
      <c r="AX2" s="18" t="s">
        <v>498</v>
      </c>
      <c r="AY2" t="s">
        <v>18</v>
      </c>
      <c r="AZ2" s="18" t="s">
        <v>498</v>
      </c>
      <c r="BA2" t="s">
        <v>18</v>
      </c>
      <c r="BB2" s="18" t="s">
        <v>498</v>
      </c>
      <c r="BC2" t="s">
        <v>18</v>
      </c>
      <c r="BD2" s="18" t="s">
        <v>498</v>
      </c>
      <c r="BE2" t="s">
        <v>18</v>
      </c>
      <c r="BF2" s="18" t="s">
        <v>498</v>
      </c>
      <c r="BG2" t="s">
        <v>18</v>
      </c>
      <c r="BH2" s="18" t="s">
        <v>498</v>
      </c>
      <c r="BI2" t="s">
        <v>18</v>
      </c>
      <c r="BJ2" s="18" t="s">
        <v>498</v>
      </c>
      <c r="BK2" t="s">
        <v>18</v>
      </c>
      <c r="BL2" s="18" t="s">
        <v>498</v>
      </c>
      <c r="BM2" t="s">
        <v>18</v>
      </c>
      <c r="BN2" s="18" t="s">
        <v>498</v>
      </c>
      <c r="BO2" t="s">
        <v>18</v>
      </c>
      <c r="BP2" s="18" t="s">
        <v>498</v>
      </c>
      <c r="BQ2" t="s">
        <v>18</v>
      </c>
      <c r="BR2" s="18" t="s">
        <v>498</v>
      </c>
      <c r="BS2" t="s">
        <v>18</v>
      </c>
      <c r="BT2" s="18" t="s">
        <v>498</v>
      </c>
      <c r="BU2" t="s">
        <v>18</v>
      </c>
      <c r="BV2" s="18" t="s">
        <v>498</v>
      </c>
      <c r="BW2" t="s">
        <v>18</v>
      </c>
      <c r="BX2" s="18" t="s">
        <v>498</v>
      </c>
      <c r="BY2" t="s">
        <v>18</v>
      </c>
      <c r="BZ2" s="18" t="s">
        <v>498</v>
      </c>
      <c r="CA2" t="s">
        <v>18</v>
      </c>
      <c r="CB2" s="18" t="s">
        <v>498</v>
      </c>
      <c r="CC2" t="s">
        <v>18</v>
      </c>
      <c r="CD2" s="18" t="s">
        <v>498</v>
      </c>
      <c r="CE2" t="s">
        <v>18</v>
      </c>
      <c r="CF2" s="18" t="s">
        <v>498</v>
      </c>
      <c r="CG2" t="s">
        <v>18</v>
      </c>
      <c r="CH2" s="18" t="s">
        <v>498</v>
      </c>
      <c r="CI2" t="s">
        <v>18</v>
      </c>
      <c r="CJ2" s="18" t="s">
        <v>498</v>
      </c>
      <c r="CK2" t="s">
        <v>18</v>
      </c>
      <c r="CL2" s="18" t="s">
        <v>498</v>
      </c>
      <c r="CM2" t="s">
        <v>18</v>
      </c>
      <c r="CN2" s="18" t="s">
        <v>498</v>
      </c>
      <c r="CO2" t="s">
        <v>18</v>
      </c>
      <c r="CP2" s="18" t="s">
        <v>498</v>
      </c>
      <c r="CQ2" t="s">
        <v>18</v>
      </c>
      <c r="CR2" s="18" t="s">
        <v>498</v>
      </c>
      <c r="CS2" t="s">
        <v>18</v>
      </c>
      <c r="CT2" s="18" t="s">
        <v>498</v>
      </c>
      <c r="CU2" t="s">
        <v>18</v>
      </c>
      <c r="CV2" s="18" t="s">
        <v>498</v>
      </c>
      <c r="CW2" t="s">
        <v>18</v>
      </c>
      <c r="CX2" s="18" t="s">
        <v>498</v>
      </c>
      <c r="CY2" t="s">
        <v>18</v>
      </c>
      <c r="CZ2" s="18" t="s">
        <v>498</v>
      </c>
      <c r="DA2" t="s">
        <v>18</v>
      </c>
      <c r="DB2" s="18" t="s">
        <v>498</v>
      </c>
      <c r="DC2" t="s">
        <v>18</v>
      </c>
      <c r="DD2" s="18" t="s">
        <v>498</v>
      </c>
      <c r="DE2" t="s">
        <v>18</v>
      </c>
      <c r="DF2" s="18" t="s">
        <v>498</v>
      </c>
      <c r="DG2" t="s">
        <v>18</v>
      </c>
      <c r="DH2" s="18" t="s">
        <v>498</v>
      </c>
      <c r="DI2" t="s">
        <v>18</v>
      </c>
      <c r="DJ2" s="18" t="s">
        <v>498</v>
      </c>
      <c r="DK2" t="s">
        <v>18</v>
      </c>
      <c r="DL2" s="18" t="s">
        <v>498</v>
      </c>
      <c r="DM2" t="s">
        <v>18</v>
      </c>
      <c r="DN2" s="18" t="s">
        <v>498</v>
      </c>
      <c r="DO2" t="s">
        <v>18</v>
      </c>
      <c r="DP2" s="18" t="s">
        <v>498</v>
      </c>
      <c r="DQ2" t="s">
        <v>18</v>
      </c>
      <c r="DR2" s="18" t="s">
        <v>498</v>
      </c>
      <c r="DS2" t="s">
        <v>18</v>
      </c>
      <c r="DT2" s="18" t="s">
        <v>498</v>
      </c>
      <c r="DU2" t="s">
        <v>18</v>
      </c>
      <c r="DV2" s="18" t="s">
        <v>498</v>
      </c>
      <c r="DW2" t="s">
        <v>18</v>
      </c>
      <c r="DX2" s="18" t="s">
        <v>498</v>
      </c>
      <c r="DY2" t="s">
        <v>18</v>
      </c>
      <c r="DZ2" s="18" t="s">
        <v>498</v>
      </c>
      <c r="EA2" t="s">
        <v>18</v>
      </c>
      <c r="EB2" s="18" t="s">
        <v>498</v>
      </c>
      <c r="EC2" t="s">
        <v>18</v>
      </c>
      <c r="ED2" s="18" t="s">
        <v>498</v>
      </c>
      <c r="EE2" t="s">
        <v>18</v>
      </c>
      <c r="EF2" s="18" t="s">
        <v>498</v>
      </c>
      <c r="EG2" t="s">
        <v>18</v>
      </c>
      <c r="EH2" s="18" t="s">
        <v>498</v>
      </c>
      <c r="EI2" t="s">
        <v>18</v>
      </c>
      <c r="EJ2" s="18" t="s">
        <v>498</v>
      </c>
      <c r="EK2" t="s">
        <v>18</v>
      </c>
      <c r="EL2" s="18" t="s">
        <v>498</v>
      </c>
      <c r="EM2" t="s">
        <v>18</v>
      </c>
      <c r="EN2" s="18" t="s">
        <v>498</v>
      </c>
      <c r="EO2" t="s">
        <v>18</v>
      </c>
      <c r="EP2" s="18" t="s">
        <v>498</v>
      </c>
      <c r="EQ2" t="s">
        <v>18</v>
      </c>
      <c r="ER2" s="18" t="s">
        <v>498</v>
      </c>
      <c r="ES2" t="s">
        <v>18</v>
      </c>
      <c r="ET2" s="18" t="s">
        <v>498</v>
      </c>
      <c r="EU2" t="s">
        <v>18</v>
      </c>
      <c r="EV2" s="18" t="s">
        <v>498</v>
      </c>
      <c r="EW2" t="s">
        <v>18</v>
      </c>
      <c r="EX2" s="18" t="s">
        <v>498</v>
      </c>
      <c r="EY2" t="s">
        <v>18</v>
      </c>
      <c r="EZ2" s="18" t="s">
        <v>498</v>
      </c>
      <c r="FA2" t="s">
        <v>18</v>
      </c>
      <c r="FB2" s="18" t="s">
        <v>498</v>
      </c>
      <c r="FC2" t="s">
        <v>18</v>
      </c>
      <c r="FD2" s="18" t="s">
        <v>498</v>
      </c>
      <c r="FE2" t="s">
        <v>18</v>
      </c>
      <c r="FF2" s="18" t="s">
        <v>498</v>
      </c>
      <c r="FG2" t="s">
        <v>18</v>
      </c>
      <c r="FH2" s="18" t="s">
        <v>498</v>
      </c>
      <c r="FI2" t="s">
        <v>18</v>
      </c>
      <c r="FJ2" s="18" t="s">
        <v>498</v>
      </c>
      <c r="FK2" t="s">
        <v>18</v>
      </c>
      <c r="FL2" s="18" t="s">
        <v>498</v>
      </c>
      <c r="FM2" t="s">
        <v>18</v>
      </c>
      <c r="FN2" s="18" t="s">
        <v>498</v>
      </c>
      <c r="FO2" t="s">
        <v>18</v>
      </c>
      <c r="FP2" s="18" t="s">
        <v>498</v>
      </c>
      <c r="FQ2" t="s">
        <v>18</v>
      </c>
      <c r="FR2" s="18" t="s">
        <v>498</v>
      </c>
      <c r="FS2" t="s">
        <v>18</v>
      </c>
      <c r="FT2" s="18" t="s">
        <v>498</v>
      </c>
      <c r="FU2" t="s">
        <v>18</v>
      </c>
      <c r="FV2" s="18" t="s">
        <v>498</v>
      </c>
      <c r="FW2" t="s">
        <v>18</v>
      </c>
      <c r="FX2" s="18" t="s">
        <v>498</v>
      </c>
      <c r="FY2" t="s">
        <v>18</v>
      </c>
      <c r="FZ2" s="18" t="s">
        <v>498</v>
      </c>
      <c r="GA2" t="s">
        <v>18</v>
      </c>
      <c r="GB2" s="18" t="s">
        <v>498</v>
      </c>
      <c r="GC2" t="s">
        <v>18</v>
      </c>
      <c r="GD2" s="18" t="s">
        <v>498</v>
      </c>
      <c r="GE2" t="s">
        <v>18</v>
      </c>
      <c r="GF2" s="18" t="s">
        <v>498</v>
      </c>
      <c r="GG2" t="s">
        <v>18</v>
      </c>
      <c r="GH2" s="18" t="s">
        <v>498</v>
      </c>
      <c r="GI2" t="s">
        <v>18</v>
      </c>
      <c r="GJ2" s="18" t="s">
        <v>498</v>
      </c>
      <c r="GK2" t="s">
        <v>18</v>
      </c>
      <c r="GL2" s="18" t="s">
        <v>498</v>
      </c>
      <c r="GM2" t="s">
        <v>18</v>
      </c>
      <c r="GN2" s="18" t="s">
        <v>498</v>
      </c>
      <c r="GO2" t="s">
        <v>18</v>
      </c>
      <c r="GP2" s="18" t="s">
        <v>498</v>
      </c>
      <c r="GQ2" t="s">
        <v>18</v>
      </c>
      <c r="GR2" s="18" t="s">
        <v>498</v>
      </c>
      <c r="GS2" t="s">
        <v>18</v>
      </c>
      <c r="GT2" s="18" t="s">
        <v>498</v>
      </c>
      <c r="GU2" t="s">
        <v>18</v>
      </c>
      <c r="GV2" s="18" t="s">
        <v>498</v>
      </c>
      <c r="GW2" t="s">
        <v>18</v>
      </c>
      <c r="GX2" s="18" t="s">
        <v>498</v>
      </c>
      <c r="GY2" t="s">
        <v>18</v>
      </c>
      <c r="GZ2" s="18" t="s">
        <v>498</v>
      </c>
      <c r="HA2" t="s">
        <v>18</v>
      </c>
      <c r="HB2" s="18" t="s">
        <v>498</v>
      </c>
      <c r="HC2" t="s">
        <v>18</v>
      </c>
      <c r="HD2" s="18" t="s">
        <v>498</v>
      </c>
      <c r="HE2" t="s">
        <v>18</v>
      </c>
      <c r="HF2" s="18" t="s">
        <v>498</v>
      </c>
      <c r="HG2" t="s">
        <v>18</v>
      </c>
      <c r="HH2" s="18" t="s">
        <v>498</v>
      </c>
      <c r="HI2" t="s">
        <v>18</v>
      </c>
      <c r="HJ2" s="18" t="s">
        <v>498</v>
      </c>
      <c r="HK2" t="s">
        <v>18</v>
      </c>
      <c r="HL2" s="18" t="s">
        <v>498</v>
      </c>
      <c r="HM2" t="s">
        <v>18</v>
      </c>
      <c r="HN2" s="18" t="s">
        <v>498</v>
      </c>
      <c r="HO2" t="s">
        <v>18</v>
      </c>
      <c r="HP2" s="18" t="s">
        <v>498</v>
      </c>
      <c r="HQ2" t="s">
        <v>18</v>
      </c>
      <c r="HR2" s="18" t="s">
        <v>498</v>
      </c>
      <c r="HS2" t="s">
        <v>18</v>
      </c>
      <c r="HT2" s="18" t="s">
        <v>498</v>
      </c>
      <c r="HU2" t="s">
        <v>18</v>
      </c>
      <c r="HV2" s="18" t="s">
        <v>498</v>
      </c>
      <c r="HW2" t="s">
        <v>18</v>
      </c>
      <c r="HX2" s="18" t="s">
        <v>498</v>
      </c>
      <c r="HY2" t="s">
        <v>18</v>
      </c>
      <c r="HZ2" s="18" t="s">
        <v>498</v>
      </c>
      <c r="IA2" t="s">
        <v>18</v>
      </c>
      <c r="IB2" s="18" t="s">
        <v>498</v>
      </c>
      <c r="IC2" t="s">
        <v>18</v>
      </c>
      <c r="ID2" s="18" t="s">
        <v>498</v>
      </c>
      <c r="IE2" t="s">
        <v>18</v>
      </c>
      <c r="IF2" s="18" t="s">
        <v>498</v>
      </c>
      <c r="IG2" t="s">
        <v>18</v>
      </c>
      <c r="IH2" s="18" t="s">
        <v>498</v>
      </c>
      <c r="II2" t="s">
        <v>18</v>
      </c>
      <c r="IJ2" s="18" t="s">
        <v>498</v>
      </c>
      <c r="IK2" t="s">
        <v>18</v>
      </c>
      <c r="IL2" s="18" t="s">
        <v>498</v>
      </c>
      <c r="IM2" t="s">
        <v>18</v>
      </c>
      <c r="IN2" s="18" t="s">
        <v>498</v>
      </c>
      <c r="IO2" t="s">
        <v>18</v>
      </c>
      <c r="IP2" s="18" t="s">
        <v>498</v>
      </c>
      <c r="IQ2" t="s">
        <v>18</v>
      </c>
      <c r="IR2" s="18" t="s">
        <v>498</v>
      </c>
      <c r="IS2" t="s">
        <v>18</v>
      </c>
      <c r="IT2" s="18" t="s">
        <v>498</v>
      </c>
      <c r="IU2" t="s">
        <v>18</v>
      </c>
      <c r="IV2" s="18" t="s">
        <v>498</v>
      </c>
    </row>
    <row r="4" spans="1:256" x14ac:dyDescent="0.15">
      <c r="A4" t="s">
        <v>19</v>
      </c>
      <c r="B4" s="18" t="s">
        <v>499</v>
      </c>
      <c r="C4" t="s">
        <v>19</v>
      </c>
      <c r="D4" s="18" t="s">
        <v>499</v>
      </c>
      <c r="E4" t="s">
        <v>19</v>
      </c>
      <c r="F4" s="18" t="s">
        <v>499</v>
      </c>
      <c r="G4" t="s">
        <v>19</v>
      </c>
      <c r="H4" s="18" t="s">
        <v>499</v>
      </c>
      <c r="I4" t="s">
        <v>19</v>
      </c>
      <c r="J4" s="18" t="s">
        <v>499</v>
      </c>
      <c r="K4" t="s">
        <v>19</v>
      </c>
      <c r="L4" s="18" t="s">
        <v>499</v>
      </c>
      <c r="M4" t="s">
        <v>19</v>
      </c>
      <c r="N4" s="18" t="s">
        <v>499</v>
      </c>
      <c r="O4" t="s">
        <v>19</v>
      </c>
      <c r="P4" s="18" t="s">
        <v>499</v>
      </c>
      <c r="Q4" t="s">
        <v>19</v>
      </c>
      <c r="R4" s="18" t="s">
        <v>499</v>
      </c>
      <c r="S4" t="s">
        <v>19</v>
      </c>
      <c r="T4" s="18" t="s">
        <v>499</v>
      </c>
      <c r="U4" t="s">
        <v>19</v>
      </c>
      <c r="V4" s="18" t="s">
        <v>499</v>
      </c>
      <c r="W4" t="s">
        <v>19</v>
      </c>
      <c r="X4" s="18" t="s">
        <v>499</v>
      </c>
      <c r="Y4" t="s">
        <v>19</v>
      </c>
      <c r="Z4" s="18" t="s">
        <v>499</v>
      </c>
      <c r="AA4" t="s">
        <v>19</v>
      </c>
      <c r="AB4" s="18" t="s">
        <v>499</v>
      </c>
      <c r="AC4" t="s">
        <v>19</v>
      </c>
      <c r="AD4" s="18" t="s">
        <v>499</v>
      </c>
      <c r="AE4" t="s">
        <v>19</v>
      </c>
      <c r="AF4" s="18" t="s">
        <v>499</v>
      </c>
      <c r="AG4" t="s">
        <v>19</v>
      </c>
      <c r="AH4" s="18" t="s">
        <v>499</v>
      </c>
      <c r="AI4" t="s">
        <v>19</v>
      </c>
      <c r="AJ4" s="18" t="s">
        <v>499</v>
      </c>
      <c r="AK4" t="s">
        <v>19</v>
      </c>
      <c r="AL4" s="18" t="s">
        <v>499</v>
      </c>
      <c r="AM4" t="s">
        <v>19</v>
      </c>
      <c r="AN4" s="18" t="s">
        <v>499</v>
      </c>
      <c r="AO4" t="s">
        <v>19</v>
      </c>
      <c r="AP4" s="18" t="s">
        <v>499</v>
      </c>
      <c r="AQ4" t="s">
        <v>19</v>
      </c>
      <c r="AR4" s="18" t="s">
        <v>499</v>
      </c>
      <c r="AS4" t="s">
        <v>19</v>
      </c>
      <c r="AT4" s="18" t="s">
        <v>499</v>
      </c>
      <c r="AU4" t="s">
        <v>19</v>
      </c>
      <c r="AV4" s="18" t="s">
        <v>499</v>
      </c>
      <c r="AW4" t="s">
        <v>19</v>
      </c>
      <c r="AX4" s="18" t="s">
        <v>499</v>
      </c>
      <c r="AY4" t="s">
        <v>19</v>
      </c>
      <c r="AZ4" s="18" t="s">
        <v>499</v>
      </c>
      <c r="BA4" t="s">
        <v>19</v>
      </c>
      <c r="BB4" s="18" t="s">
        <v>499</v>
      </c>
      <c r="BC4" t="s">
        <v>19</v>
      </c>
      <c r="BD4" s="18" t="s">
        <v>499</v>
      </c>
      <c r="BE4" t="s">
        <v>19</v>
      </c>
      <c r="BF4" s="18" t="s">
        <v>499</v>
      </c>
      <c r="BG4" t="s">
        <v>19</v>
      </c>
      <c r="BH4" s="18" t="s">
        <v>499</v>
      </c>
      <c r="BI4" t="s">
        <v>19</v>
      </c>
      <c r="BJ4" s="18" t="s">
        <v>499</v>
      </c>
      <c r="BK4" t="s">
        <v>19</v>
      </c>
      <c r="BL4" s="18" t="s">
        <v>499</v>
      </c>
      <c r="BM4" t="s">
        <v>19</v>
      </c>
      <c r="BN4" s="18" t="s">
        <v>499</v>
      </c>
      <c r="BO4" t="s">
        <v>19</v>
      </c>
      <c r="BP4" s="18" t="s">
        <v>499</v>
      </c>
      <c r="BQ4" t="s">
        <v>19</v>
      </c>
      <c r="BR4" s="18" t="s">
        <v>499</v>
      </c>
      <c r="BS4" t="s">
        <v>19</v>
      </c>
      <c r="BT4" s="18" t="s">
        <v>499</v>
      </c>
      <c r="BU4" t="s">
        <v>19</v>
      </c>
      <c r="BV4" s="18" t="s">
        <v>499</v>
      </c>
      <c r="BW4" t="s">
        <v>19</v>
      </c>
      <c r="BX4" s="18" t="s">
        <v>499</v>
      </c>
      <c r="BY4" t="s">
        <v>19</v>
      </c>
      <c r="BZ4" s="18" t="s">
        <v>499</v>
      </c>
      <c r="CA4" t="s">
        <v>19</v>
      </c>
      <c r="CB4" s="18" t="s">
        <v>499</v>
      </c>
      <c r="CC4" t="s">
        <v>19</v>
      </c>
      <c r="CD4" s="18" t="s">
        <v>499</v>
      </c>
      <c r="CE4" t="s">
        <v>19</v>
      </c>
      <c r="CF4" s="18" t="s">
        <v>499</v>
      </c>
      <c r="CG4" t="s">
        <v>19</v>
      </c>
      <c r="CH4" s="18" t="s">
        <v>499</v>
      </c>
      <c r="CI4" t="s">
        <v>19</v>
      </c>
      <c r="CJ4" s="18" t="s">
        <v>499</v>
      </c>
      <c r="CK4" t="s">
        <v>19</v>
      </c>
      <c r="CL4" s="18" t="s">
        <v>499</v>
      </c>
      <c r="CM4" t="s">
        <v>19</v>
      </c>
      <c r="CN4" s="18" t="s">
        <v>499</v>
      </c>
      <c r="CO4" t="s">
        <v>19</v>
      </c>
      <c r="CP4" s="18" t="s">
        <v>499</v>
      </c>
      <c r="CQ4" t="s">
        <v>19</v>
      </c>
      <c r="CR4" s="18" t="s">
        <v>499</v>
      </c>
      <c r="CS4" t="s">
        <v>19</v>
      </c>
      <c r="CT4" s="18" t="s">
        <v>499</v>
      </c>
      <c r="CU4" t="s">
        <v>19</v>
      </c>
      <c r="CV4" s="18" t="s">
        <v>499</v>
      </c>
      <c r="CW4" t="s">
        <v>19</v>
      </c>
      <c r="CX4" s="18" t="s">
        <v>499</v>
      </c>
      <c r="CY4" t="s">
        <v>19</v>
      </c>
      <c r="CZ4" s="18" t="s">
        <v>499</v>
      </c>
      <c r="DA4" t="s">
        <v>19</v>
      </c>
      <c r="DB4" s="18" t="s">
        <v>499</v>
      </c>
      <c r="DC4" t="s">
        <v>19</v>
      </c>
      <c r="DD4" s="18" t="s">
        <v>499</v>
      </c>
      <c r="DE4" t="s">
        <v>19</v>
      </c>
      <c r="DF4" s="18" t="s">
        <v>499</v>
      </c>
      <c r="DG4" t="s">
        <v>19</v>
      </c>
      <c r="DH4" s="18" t="s">
        <v>499</v>
      </c>
      <c r="DI4" t="s">
        <v>19</v>
      </c>
      <c r="DJ4" s="18" t="s">
        <v>499</v>
      </c>
      <c r="DK4" t="s">
        <v>19</v>
      </c>
      <c r="DL4" s="18" t="s">
        <v>499</v>
      </c>
      <c r="DM4" t="s">
        <v>19</v>
      </c>
      <c r="DN4" s="18" t="s">
        <v>499</v>
      </c>
      <c r="DO4" t="s">
        <v>19</v>
      </c>
      <c r="DP4" s="18" t="s">
        <v>499</v>
      </c>
      <c r="DQ4" t="s">
        <v>19</v>
      </c>
      <c r="DR4" s="18" t="s">
        <v>499</v>
      </c>
      <c r="DS4" t="s">
        <v>19</v>
      </c>
      <c r="DT4" s="18" t="s">
        <v>499</v>
      </c>
      <c r="DU4" t="s">
        <v>19</v>
      </c>
      <c r="DV4" s="18" t="s">
        <v>499</v>
      </c>
      <c r="DW4" t="s">
        <v>19</v>
      </c>
      <c r="DX4" s="18" t="s">
        <v>499</v>
      </c>
      <c r="DY4" t="s">
        <v>19</v>
      </c>
      <c r="DZ4" s="18" t="s">
        <v>499</v>
      </c>
      <c r="EA4" t="s">
        <v>19</v>
      </c>
      <c r="EB4" s="18" t="s">
        <v>499</v>
      </c>
      <c r="EC4" t="s">
        <v>19</v>
      </c>
      <c r="ED4" s="18" t="s">
        <v>499</v>
      </c>
      <c r="EE4" t="s">
        <v>19</v>
      </c>
      <c r="EF4" s="18" t="s">
        <v>499</v>
      </c>
      <c r="EG4" t="s">
        <v>19</v>
      </c>
      <c r="EH4" s="18" t="s">
        <v>499</v>
      </c>
      <c r="EI4" t="s">
        <v>19</v>
      </c>
      <c r="EJ4" s="18" t="s">
        <v>499</v>
      </c>
      <c r="EK4" t="s">
        <v>19</v>
      </c>
      <c r="EL4" s="18" t="s">
        <v>499</v>
      </c>
      <c r="EM4" t="s">
        <v>19</v>
      </c>
      <c r="EN4" s="18" t="s">
        <v>499</v>
      </c>
      <c r="EO4" t="s">
        <v>19</v>
      </c>
      <c r="EP4" s="18" t="s">
        <v>499</v>
      </c>
      <c r="EQ4" t="s">
        <v>19</v>
      </c>
      <c r="ER4" s="18" t="s">
        <v>499</v>
      </c>
      <c r="ES4" t="s">
        <v>19</v>
      </c>
      <c r="ET4" s="18" t="s">
        <v>499</v>
      </c>
      <c r="EU4" t="s">
        <v>19</v>
      </c>
      <c r="EV4" s="18" t="s">
        <v>499</v>
      </c>
      <c r="EW4" t="s">
        <v>19</v>
      </c>
      <c r="EX4" s="18" t="s">
        <v>499</v>
      </c>
      <c r="EY4" t="s">
        <v>19</v>
      </c>
      <c r="EZ4" s="18" t="s">
        <v>499</v>
      </c>
      <c r="FA4" t="s">
        <v>19</v>
      </c>
      <c r="FB4" s="18" t="s">
        <v>499</v>
      </c>
      <c r="FC4" t="s">
        <v>19</v>
      </c>
      <c r="FD4" s="18" t="s">
        <v>499</v>
      </c>
      <c r="FE4" t="s">
        <v>19</v>
      </c>
      <c r="FF4" s="18" t="s">
        <v>499</v>
      </c>
      <c r="FG4" t="s">
        <v>19</v>
      </c>
      <c r="FH4" s="18" t="s">
        <v>499</v>
      </c>
      <c r="FI4" t="s">
        <v>19</v>
      </c>
      <c r="FJ4" s="18" t="s">
        <v>499</v>
      </c>
      <c r="FK4" t="s">
        <v>19</v>
      </c>
      <c r="FL4" s="18" t="s">
        <v>499</v>
      </c>
      <c r="FM4" t="s">
        <v>19</v>
      </c>
      <c r="FN4" s="18" t="s">
        <v>499</v>
      </c>
      <c r="FO4" t="s">
        <v>19</v>
      </c>
      <c r="FP4" s="18" t="s">
        <v>499</v>
      </c>
      <c r="FQ4" t="s">
        <v>19</v>
      </c>
      <c r="FR4" s="18" t="s">
        <v>499</v>
      </c>
      <c r="FS4" t="s">
        <v>19</v>
      </c>
      <c r="FT4" s="18" t="s">
        <v>499</v>
      </c>
      <c r="FU4" t="s">
        <v>19</v>
      </c>
      <c r="FV4" s="18" t="s">
        <v>499</v>
      </c>
      <c r="FW4" t="s">
        <v>19</v>
      </c>
      <c r="FX4" s="18" t="s">
        <v>499</v>
      </c>
      <c r="FY4" t="s">
        <v>19</v>
      </c>
      <c r="FZ4" s="18" t="s">
        <v>499</v>
      </c>
      <c r="GA4" t="s">
        <v>19</v>
      </c>
      <c r="GB4" s="18" t="s">
        <v>499</v>
      </c>
      <c r="GC4" t="s">
        <v>19</v>
      </c>
      <c r="GD4" s="18" t="s">
        <v>499</v>
      </c>
      <c r="GE4" t="s">
        <v>19</v>
      </c>
      <c r="GF4" s="18" t="s">
        <v>499</v>
      </c>
      <c r="GG4" t="s">
        <v>19</v>
      </c>
      <c r="GH4" s="18" t="s">
        <v>499</v>
      </c>
      <c r="GI4" t="s">
        <v>19</v>
      </c>
      <c r="GJ4" s="18" t="s">
        <v>499</v>
      </c>
      <c r="GK4" t="s">
        <v>19</v>
      </c>
      <c r="GL4" s="18" t="s">
        <v>499</v>
      </c>
      <c r="GM4" t="s">
        <v>19</v>
      </c>
      <c r="GN4" s="18" t="s">
        <v>499</v>
      </c>
      <c r="GO4" t="s">
        <v>19</v>
      </c>
      <c r="GP4" s="18" t="s">
        <v>499</v>
      </c>
      <c r="GQ4" t="s">
        <v>19</v>
      </c>
      <c r="GR4" s="18" t="s">
        <v>499</v>
      </c>
      <c r="GS4" t="s">
        <v>19</v>
      </c>
      <c r="GT4" s="18" t="s">
        <v>499</v>
      </c>
      <c r="GU4" t="s">
        <v>19</v>
      </c>
      <c r="GV4" s="18" t="s">
        <v>499</v>
      </c>
      <c r="GW4" t="s">
        <v>19</v>
      </c>
      <c r="GX4" s="18" t="s">
        <v>499</v>
      </c>
      <c r="GY4" t="s">
        <v>19</v>
      </c>
      <c r="GZ4" s="18" t="s">
        <v>499</v>
      </c>
      <c r="HA4" t="s">
        <v>19</v>
      </c>
      <c r="HB4" s="18" t="s">
        <v>499</v>
      </c>
      <c r="HC4" t="s">
        <v>19</v>
      </c>
      <c r="HD4" s="18" t="s">
        <v>499</v>
      </c>
      <c r="HE4" t="s">
        <v>19</v>
      </c>
      <c r="HF4" s="18" t="s">
        <v>499</v>
      </c>
      <c r="HG4" t="s">
        <v>19</v>
      </c>
      <c r="HH4" s="18" t="s">
        <v>499</v>
      </c>
      <c r="HI4" t="s">
        <v>19</v>
      </c>
      <c r="HJ4" s="18" t="s">
        <v>499</v>
      </c>
      <c r="HK4" t="s">
        <v>19</v>
      </c>
      <c r="HL4" s="18" t="s">
        <v>499</v>
      </c>
      <c r="HM4" t="s">
        <v>19</v>
      </c>
      <c r="HN4" s="18" t="s">
        <v>499</v>
      </c>
      <c r="HO4" t="s">
        <v>19</v>
      </c>
      <c r="HP4" s="18" t="s">
        <v>499</v>
      </c>
      <c r="HQ4" t="s">
        <v>19</v>
      </c>
      <c r="HR4" s="18" t="s">
        <v>499</v>
      </c>
      <c r="HS4" t="s">
        <v>19</v>
      </c>
      <c r="HT4" s="18" t="s">
        <v>499</v>
      </c>
      <c r="HU4" t="s">
        <v>19</v>
      </c>
      <c r="HV4" s="18" t="s">
        <v>499</v>
      </c>
      <c r="HW4" t="s">
        <v>19</v>
      </c>
      <c r="HX4" s="18" t="s">
        <v>499</v>
      </c>
      <c r="HY4" t="s">
        <v>19</v>
      </c>
      <c r="HZ4" s="18" t="s">
        <v>499</v>
      </c>
      <c r="IA4" t="s">
        <v>19</v>
      </c>
      <c r="IB4" s="18" t="s">
        <v>499</v>
      </c>
      <c r="IC4" t="s">
        <v>19</v>
      </c>
      <c r="ID4" s="18" t="s">
        <v>499</v>
      </c>
      <c r="IE4" t="s">
        <v>19</v>
      </c>
      <c r="IF4" s="18" t="s">
        <v>499</v>
      </c>
      <c r="IG4" t="s">
        <v>19</v>
      </c>
      <c r="IH4" s="18" t="s">
        <v>499</v>
      </c>
      <c r="II4" t="s">
        <v>19</v>
      </c>
      <c r="IJ4" s="18" t="s">
        <v>499</v>
      </c>
      <c r="IK4" t="s">
        <v>19</v>
      </c>
      <c r="IL4" s="18" t="s">
        <v>499</v>
      </c>
      <c r="IM4" t="s">
        <v>19</v>
      </c>
      <c r="IN4" s="18" t="s">
        <v>499</v>
      </c>
      <c r="IO4" t="s">
        <v>19</v>
      </c>
      <c r="IP4" s="18" t="s">
        <v>499</v>
      </c>
      <c r="IQ4" t="s">
        <v>19</v>
      </c>
      <c r="IR4" s="18" t="s">
        <v>499</v>
      </c>
      <c r="IS4" t="s">
        <v>19</v>
      </c>
      <c r="IT4" s="18" t="s">
        <v>499</v>
      </c>
      <c r="IU4" t="s">
        <v>19</v>
      </c>
      <c r="IV4" s="18" t="s">
        <v>499</v>
      </c>
    </row>
    <row r="6" spans="1:256" x14ac:dyDescent="0.15">
      <c r="A6" t="s">
        <v>20</v>
      </c>
      <c r="B6" s="18" t="s">
        <v>500</v>
      </c>
      <c r="C6" t="s">
        <v>20</v>
      </c>
      <c r="D6" s="18" t="s">
        <v>500</v>
      </c>
      <c r="E6" t="s">
        <v>20</v>
      </c>
      <c r="F6" s="18" t="s">
        <v>500</v>
      </c>
      <c r="G6" t="s">
        <v>20</v>
      </c>
      <c r="H6" s="18" t="s">
        <v>500</v>
      </c>
      <c r="I6" t="s">
        <v>20</v>
      </c>
      <c r="J6" s="18" t="s">
        <v>500</v>
      </c>
      <c r="K6" t="s">
        <v>20</v>
      </c>
      <c r="L6" s="18" t="s">
        <v>500</v>
      </c>
      <c r="M6" t="s">
        <v>20</v>
      </c>
      <c r="N6" s="18" t="s">
        <v>500</v>
      </c>
      <c r="O6" t="s">
        <v>20</v>
      </c>
      <c r="P6" s="18" t="s">
        <v>500</v>
      </c>
      <c r="Q6" t="s">
        <v>20</v>
      </c>
      <c r="R6" s="18" t="s">
        <v>500</v>
      </c>
      <c r="S6" t="s">
        <v>20</v>
      </c>
      <c r="T6" s="18" t="s">
        <v>500</v>
      </c>
      <c r="U6" t="s">
        <v>20</v>
      </c>
      <c r="V6" s="18" t="s">
        <v>500</v>
      </c>
      <c r="W6" t="s">
        <v>20</v>
      </c>
      <c r="X6" s="18" t="s">
        <v>500</v>
      </c>
      <c r="Y6" t="s">
        <v>20</v>
      </c>
      <c r="Z6" s="18" t="s">
        <v>500</v>
      </c>
      <c r="AA6" t="s">
        <v>20</v>
      </c>
      <c r="AB6" s="18" t="s">
        <v>500</v>
      </c>
      <c r="AC6" t="s">
        <v>20</v>
      </c>
      <c r="AD6" s="18" t="s">
        <v>500</v>
      </c>
      <c r="AE6" t="s">
        <v>20</v>
      </c>
      <c r="AF6" s="18" t="s">
        <v>500</v>
      </c>
      <c r="AG6" t="s">
        <v>20</v>
      </c>
      <c r="AH6" s="18" t="s">
        <v>500</v>
      </c>
      <c r="AI6" t="s">
        <v>20</v>
      </c>
      <c r="AJ6" s="18" t="s">
        <v>500</v>
      </c>
      <c r="AK6" t="s">
        <v>20</v>
      </c>
      <c r="AL6" s="18" t="s">
        <v>500</v>
      </c>
      <c r="AM6" t="s">
        <v>20</v>
      </c>
      <c r="AN6" s="18" t="s">
        <v>500</v>
      </c>
      <c r="AO6" t="s">
        <v>20</v>
      </c>
      <c r="AP6" s="18" t="s">
        <v>500</v>
      </c>
      <c r="AQ6" t="s">
        <v>20</v>
      </c>
      <c r="AR6" s="18" t="s">
        <v>500</v>
      </c>
      <c r="AS6" t="s">
        <v>20</v>
      </c>
      <c r="AT6" s="18" t="s">
        <v>500</v>
      </c>
      <c r="AU6" t="s">
        <v>20</v>
      </c>
      <c r="AV6" s="18" t="s">
        <v>500</v>
      </c>
      <c r="AW6" t="s">
        <v>20</v>
      </c>
      <c r="AX6" s="18" t="s">
        <v>500</v>
      </c>
      <c r="AY6" t="s">
        <v>20</v>
      </c>
      <c r="AZ6" s="18" t="s">
        <v>500</v>
      </c>
      <c r="BA6" t="s">
        <v>20</v>
      </c>
      <c r="BB6" s="18" t="s">
        <v>500</v>
      </c>
      <c r="BC6" t="s">
        <v>20</v>
      </c>
      <c r="BD6" s="18" t="s">
        <v>500</v>
      </c>
      <c r="BE6" t="s">
        <v>20</v>
      </c>
      <c r="BF6" s="18" t="s">
        <v>500</v>
      </c>
      <c r="BG6" t="s">
        <v>20</v>
      </c>
      <c r="BH6" s="18" t="s">
        <v>500</v>
      </c>
      <c r="BI6" t="s">
        <v>20</v>
      </c>
      <c r="BJ6" s="18" t="s">
        <v>500</v>
      </c>
      <c r="BK6" t="s">
        <v>20</v>
      </c>
      <c r="BL6" s="18" t="s">
        <v>500</v>
      </c>
      <c r="BM6" t="s">
        <v>20</v>
      </c>
      <c r="BN6" s="18" t="s">
        <v>500</v>
      </c>
      <c r="BO6" t="s">
        <v>20</v>
      </c>
      <c r="BP6" s="18" t="s">
        <v>500</v>
      </c>
      <c r="BQ6" t="s">
        <v>20</v>
      </c>
      <c r="BR6" s="18" t="s">
        <v>500</v>
      </c>
      <c r="BS6" t="s">
        <v>20</v>
      </c>
      <c r="BT6" s="18" t="s">
        <v>500</v>
      </c>
      <c r="BU6" t="s">
        <v>20</v>
      </c>
      <c r="BV6" s="18" t="s">
        <v>500</v>
      </c>
      <c r="BW6" t="s">
        <v>20</v>
      </c>
      <c r="BX6" s="18" t="s">
        <v>500</v>
      </c>
      <c r="BY6" t="s">
        <v>20</v>
      </c>
      <c r="BZ6" s="18" t="s">
        <v>500</v>
      </c>
      <c r="CA6" t="s">
        <v>20</v>
      </c>
      <c r="CB6" s="18" t="s">
        <v>500</v>
      </c>
      <c r="CC6" t="s">
        <v>20</v>
      </c>
      <c r="CD6" s="18" t="s">
        <v>500</v>
      </c>
      <c r="CE6" t="s">
        <v>20</v>
      </c>
      <c r="CF6" s="18" t="s">
        <v>500</v>
      </c>
      <c r="CG6" t="s">
        <v>20</v>
      </c>
      <c r="CH6" s="18" t="s">
        <v>500</v>
      </c>
      <c r="CI6" t="s">
        <v>20</v>
      </c>
      <c r="CJ6" s="18" t="s">
        <v>500</v>
      </c>
      <c r="CK6" t="s">
        <v>20</v>
      </c>
      <c r="CL6" s="18" t="s">
        <v>500</v>
      </c>
      <c r="CM6" t="s">
        <v>20</v>
      </c>
      <c r="CN6" s="18" t="s">
        <v>500</v>
      </c>
      <c r="CO6" t="s">
        <v>20</v>
      </c>
      <c r="CP6" s="18" t="s">
        <v>500</v>
      </c>
      <c r="CQ6" t="s">
        <v>20</v>
      </c>
      <c r="CR6" s="18" t="s">
        <v>500</v>
      </c>
      <c r="CS6" t="s">
        <v>20</v>
      </c>
      <c r="CT6" s="18" t="s">
        <v>500</v>
      </c>
      <c r="CU6" t="s">
        <v>20</v>
      </c>
      <c r="CV6" s="18" t="s">
        <v>500</v>
      </c>
      <c r="CW6" t="s">
        <v>20</v>
      </c>
      <c r="CX6" s="18" t="s">
        <v>500</v>
      </c>
      <c r="CY6" t="s">
        <v>20</v>
      </c>
      <c r="CZ6" s="18" t="s">
        <v>500</v>
      </c>
      <c r="DA6" t="s">
        <v>20</v>
      </c>
      <c r="DB6" s="18" t="s">
        <v>500</v>
      </c>
      <c r="DC6" t="s">
        <v>20</v>
      </c>
      <c r="DD6" s="18" t="s">
        <v>500</v>
      </c>
      <c r="DE6" t="s">
        <v>20</v>
      </c>
      <c r="DF6" s="18" t="s">
        <v>500</v>
      </c>
      <c r="DG6" t="s">
        <v>20</v>
      </c>
      <c r="DH6" s="18" t="s">
        <v>500</v>
      </c>
      <c r="DI6" t="s">
        <v>20</v>
      </c>
      <c r="DJ6" s="18" t="s">
        <v>500</v>
      </c>
      <c r="DK6" t="s">
        <v>20</v>
      </c>
      <c r="DL6" s="18" t="s">
        <v>500</v>
      </c>
      <c r="DM6" t="s">
        <v>20</v>
      </c>
      <c r="DN6" s="18" t="s">
        <v>500</v>
      </c>
      <c r="DO6" t="s">
        <v>20</v>
      </c>
      <c r="DP6" s="18" t="s">
        <v>500</v>
      </c>
      <c r="DQ6" t="s">
        <v>20</v>
      </c>
      <c r="DR6" s="18" t="s">
        <v>500</v>
      </c>
      <c r="DS6" t="s">
        <v>20</v>
      </c>
      <c r="DT6" s="18" t="s">
        <v>500</v>
      </c>
      <c r="DU6" t="s">
        <v>20</v>
      </c>
      <c r="DV6" s="18" t="s">
        <v>500</v>
      </c>
      <c r="DW6" t="s">
        <v>20</v>
      </c>
      <c r="DX6" s="18" t="s">
        <v>500</v>
      </c>
      <c r="DY6" t="s">
        <v>20</v>
      </c>
      <c r="DZ6" s="18" t="s">
        <v>500</v>
      </c>
      <c r="EA6" t="s">
        <v>20</v>
      </c>
      <c r="EB6" s="18" t="s">
        <v>500</v>
      </c>
      <c r="EC6" t="s">
        <v>20</v>
      </c>
      <c r="ED6" s="18" t="s">
        <v>500</v>
      </c>
      <c r="EE6" t="s">
        <v>20</v>
      </c>
      <c r="EF6" s="18" t="s">
        <v>500</v>
      </c>
      <c r="EG6" t="s">
        <v>20</v>
      </c>
      <c r="EH6" s="18" t="s">
        <v>500</v>
      </c>
      <c r="EI6" t="s">
        <v>20</v>
      </c>
      <c r="EJ6" s="18" t="s">
        <v>500</v>
      </c>
      <c r="EK6" t="s">
        <v>20</v>
      </c>
      <c r="EL6" s="18" t="s">
        <v>500</v>
      </c>
      <c r="EM6" t="s">
        <v>20</v>
      </c>
      <c r="EN6" s="18" t="s">
        <v>500</v>
      </c>
      <c r="EO6" t="s">
        <v>20</v>
      </c>
      <c r="EP6" s="18" t="s">
        <v>500</v>
      </c>
      <c r="EQ6" t="s">
        <v>20</v>
      </c>
      <c r="ER6" s="18" t="s">
        <v>500</v>
      </c>
      <c r="ES6" t="s">
        <v>20</v>
      </c>
      <c r="ET6" s="18" t="s">
        <v>500</v>
      </c>
      <c r="EU6" t="s">
        <v>20</v>
      </c>
      <c r="EV6" s="18" t="s">
        <v>500</v>
      </c>
      <c r="EW6" t="s">
        <v>20</v>
      </c>
      <c r="EX6" s="18" t="s">
        <v>500</v>
      </c>
      <c r="EY6" t="s">
        <v>20</v>
      </c>
      <c r="EZ6" s="18" t="s">
        <v>500</v>
      </c>
      <c r="FA6" t="s">
        <v>20</v>
      </c>
      <c r="FB6" s="18" t="s">
        <v>500</v>
      </c>
      <c r="FC6" t="s">
        <v>20</v>
      </c>
      <c r="FD6" s="18" t="s">
        <v>500</v>
      </c>
      <c r="FE6" t="s">
        <v>20</v>
      </c>
      <c r="FF6" s="18" t="s">
        <v>500</v>
      </c>
      <c r="FG6" t="s">
        <v>20</v>
      </c>
      <c r="FH6" s="18" t="s">
        <v>500</v>
      </c>
      <c r="FI6" t="s">
        <v>20</v>
      </c>
      <c r="FJ6" s="18" t="s">
        <v>500</v>
      </c>
      <c r="FK6" t="s">
        <v>20</v>
      </c>
      <c r="FL6" s="18" t="s">
        <v>500</v>
      </c>
      <c r="FM6" t="s">
        <v>20</v>
      </c>
      <c r="FN6" s="18" t="s">
        <v>500</v>
      </c>
      <c r="FO6" t="s">
        <v>20</v>
      </c>
      <c r="FP6" s="18" t="s">
        <v>500</v>
      </c>
      <c r="FQ6" t="s">
        <v>20</v>
      </c>
      <c r="FR6" s="18" t="s">
        <v>500</v>
      </c>
      <c r="FS6" t="s">
        <v>20</v>
      </c>
      <c r="FT6" s="18" t="s">
        <v>500</v>
      </c>
      <c r="FU6" t="s">
        <v>20</v>
      </c>
      <c r="FV6" s="18" t="s">
        <v>500</v>
      </c>
      <c r="FW6" t="s">
        <v>20</v>
      </c>
      <c r="FX6" s="18" t="s">
        <v>500</v>
      </c>
      <c r="FY6" t="s">
        <v>20</v>
      </c>
      <c r="FZ6" s="18" t="s">
        <v>500</v>
      </c>
      <c r="GA6" t="s">
        <v>20</v>
      </c>
      <c r="GB6" s="18" t="s">
        <v>500</v>
      </c>
      <c r="GC6" t="s">
        <v>20</v>
      </c>
      <c r="GD6" s="18" t="s">
        <v>500</v>
      </c>
      <c r="GE6" t="s">
        <v>20</v>
      </c>
      <c r="GF6" s="18" t="s">
        <v>500</v>
      </c>
      <c r="GG6" t="s">
        <v>20</v>
      </c>
      <c r="GH6" s="18" t="s">
        <v>500</v>
      </c>
      <c r="GI6" t="s">
        <v>20</v>
      </c>
      <c r="GJ6" s="18" t="s">
        <v>500</v>
      </c>
      <c r="GK6" t="s">
        <v>20</v>
      </c>
      <c r="GL6" s="18" t="s">
        <v>500</v>
      </c>
      <c r="GM6" t="s">
        <v>20</v>
      </c>
      <c r="GN6" s="18" t="s">
        <v>500</v>
      </c>
      <c r="GO6" t="s">
        <v>20</v>
      </c>
      <c r="GP6" s="18" t="s">
        <v>500</v>
      </c>
      <c r="GQ6" t="s">
        <v>20</v>
      </c>
      <c r="GR6" s="18" t="s">
        <v>500</v>
      </c>
      <c r="GS6" t="s">
        <v>20</v>
      </c>
      <c r="GT6" s="18" t="s">
        <v>500</v>
      </c>
      <c r="GU6" t="s">
        <v>20</v>
      </c>
      <c r="GV6" s="18" t="s">
        <v>500</v>
      </c>
      <c r="GW6" t="s">
        <v>20</v>
      </c>
      <c r="GX6" s="18" t="s">
        <v>500</v>
      </c>
      <c r="GY6" t="s">
        <v>20</v>
      </c>
      <c r="GZ6" s="18" t="s">
        <v>500</v>
      </c>
      <c r="HA6" t="s">
        <v>20</v>
      </c>
      <c r="HB6" s="18" t="s">
        <v>500</v>
      </c>
      <c r="HC6" t="s">
        <v>20</v>
      </c>
      <c r="HD6" s="18" t="s">
        <v>500</v>
      </c>
      <c r="HE6" t="s">
        <v>20</v>
      </c>
      <c r="HF6" s="18" t="s">
        <v>500</v>
      </c>
      <c r="HG6" t="s">
        <v>20</v>
      </c>
      <c r="HH6" s="18" t="s">
        <v>500</v>
      </c>
      <c r="HI6" t="s">
        <v>20</v>
      </c>
      <c r="HJ6" s="18" t="s">
        <v>500</v>
      </c>
      <c r="HK6" t="s">
        <v>20</v>
      </c>
      <c r="HL6" s="18" t="s">
        <v>500</v>
      </c>
      <c r="HM6" t="s">
        <v>20</v>
      </c>
      <c r="HN6" s="18" t="s">
        <v>500</v>
      </c>
      <c r="HO6" t="s">
        <v>20</v>
      </c>
      <c r="HP6" s="18" t="s">
        <v>500</v>
      </c>
      <c r="HQ6" t="s">
        <v>20</v>
      </c>
      <c r="HR6" s="18" t="s">
        <v>500</v>
      </c>
      <c r="HS6" t="s">
        <v>20</v>
      </c>
      <c r="HT6" s="18" t="s">
        <v>500</v>
      </c>
      <c r="HU6" t="s">
        <v>20</v>
      </c>
      <c r="HV6" s="18" t="s">
        <v>500</v>
      </c>
      <c r="HW6" t="s">
        <v>20</v>
      </c>
      <c r="HX6" s="18" t="s">
        <v>500</v>
      </c>
      <c r="HY6" t="s">
        <v>20</v>
      </c>
      <c r="HZ6" s="18" t="s">
        <v>500</v>
      </c>
      <c r="IA6" t="s">
        <v>20</v>
      </c>
      <c r="IB6" s="18" t="s">
        <v>500</v>
      </c>
      <c r="IC6" t="s">
        <v>20</v>
      </c>
      <c r="ID6" s="18" t="s">
        <v>500</v>
      </c>
      <c r="IE6" t="s">
        <v>20</v>
      </c>
      <c r="IF6" s="18" t="s">
        <v>500</v>
      </c>
      <c r="IG6" t="s">
        <v>20</v>
      </c>
      <c r="IH6" s="18" t="s">
        <v>500</v>
      </c>
      <c r="II6" t="s">
        <v>20</v>
      </c>
      <c r="IJ6" s="18" t="s">
        <v>500</v>
      </c>
      <c r="IK6" t="s">
        <v>20</v>
      </c>
      <c r="IL6" s="18" t="s">
        <v>500</v>
      </c>
      <c r="IM6" t="s">
        <v>20</v>
      </c>
      <c r="IN6" s="18" t="s">
        <v>500</v>
      </c>
      <c r="IO6" t="s">
        <v>20</v>
      </c>
      <c r="IP6" s="18" t="s">
        <v>500</v>
      </c>
      <c r="IQ6" t="s">
        <v>20</v>
      </c>
      <c r="IR6" s="18" t="s">
        <v>500</v>
      </c>
      <c r="IS6" t="s">
        <v>20</v>
      </c>
      <c r="IT6" s="18" t="s">
        <v>500</v>
      </c>
      <c r="IU6" t="s">
        <v>20</v>
      </c>
      <c r="IV6" s="18" t="s">
        <v>500</v>
      </c>
    </row>
    <row r="8" spans="1:256" x14ac:dyDescent="0.15">
      <c r="A8" t="s">
        <v>25</v>
      </c>
      <c r="B8" s="18" t="s">
        <v>501</v>
      </c>
      <c r="C8" t="s">
        <v>25</v>
      </c>
      <c r="D8" s="18" t="s">
        <v>501</v>
      </c>
      <c r="E8" t="s">
        <v>25</v>
      </c>
      <c r="F8" s="18" t="s">
        <v>501</v>
      </c>
      <c r="G8" t="s">
        <v>25</v>
      </c>
      <c r="H8" s="18" t="s">
        <v>501</v>
      </c>
      <c r="I8" t="s">
        <v>25</v>
      </c>
      <c r="J8" s="18" t="s">
        <v>501</v>
      </c>
      <c r="K8" t="s">
        <v>25</v>
      </c>
      <c r="L8" s="18" t="s">
        <v>501</v>
      </c>
      <c r="M8" t="s">
        <v>25</v>
      </c>
      <c r="N8" s="18" t="s">
        <v>501</v>
      </c>
      <c r="O8" t="s">
        <v>25</v>
      </c>
      <c r="P8" s="18" t="s">
        <v>501</v>
      </c>
      <c r="Q8" t="s">
        <v>25</v>
      </c>
      <c r="R8" s="18" t="s">
        <v>501</v>
      </c>
      <c r="S8" t="s">
        <v>25</v>
      </c>
      <c r="T8" s="18" t="s">
        <v>501</v>
      </c>
      <c r="U8" t="s">
        <v>25</v>
      </c>
      <c r="V8" s="18" t="s">
        <v>501</v>
      </c>
      <c r="W8" t="s">
        <v>25</v>
      </c>
      <c r="X8" s="18" t="s">
        <v>501</v>
      </c>
      <c r="Y8" t="s">
        <v>25</v>
      </c>
      <c r="Z8" s="18" t="s">
        <v>501</v>
      </c>
      <c r="AA8" t="s">
        <v>25</v>
      </c>
      <c r="AB8" s="18" t="s">
        <v>501</v>
      </c>
      <c r="AC8" t="s">
        <v>25</v>
      </c>
      <c r="AD8" s="18" t="s">
        <v>501</v>
      </c>
      <c r="AE8" t="s">
        <v>25</v>
      </c>
      <c r="AF8" s="18" t="s">
        <v>501</v>
      </c>
      <c r="AG8" t="s">
        <v>25</v>
      </c>
      <c r="AH8" s="18" t="s">
        <v>501</v>
      </c>
      <c r="AI8" t="s">
        <v>25</v>
      </c>
      <c r="AJ8" s="18" t="s">
        <v>501</v>
      </c>
      <c r="AK8" t="s">
        <v>25</v>
      </c>
      <c r="AL8" s="18" t="s">
        <v>501</v>
      </c>
      <c r="AM8" t="s">
        <v>25</v>
      </c>
      <c r="AN8" s="18" t="s">
        <v>501</v>
      </c>
      <c r="AO8" t="s">
        <v>25</v>
      </c>
      <c r="AP8" s="18" t="s">
        <v>501</v>
      </c>
      <c r="AQ8" t="s">
        <v>25</v>
      </c>
      <c r="AR8" s="18" t="s">
        <v>501</v>
      </c>
      <c r="AS8" t="s">
        <v>25</v>
      </c>
      <c r="AT8" s="18" t="s">
        <v>501</v>
      </c>
      <c r="AU8" t="s">
        <v>25</v>
      </c>
      <c r="AV8" s="18" t="s">
        <v>501</v>
      </c>
      <c r="AW8" t="s">
        <v>25</v>
      </c>
      <c r="AX8" s="18" t="s">
        <v>501</v>
      </c>
      <c r="AY8" t="s">
        <v>25</v>
      </c>
      <c r="AZ8" s="18" t="s">
        <v>501</v>
      </c>
      <c r="BA8" t="s">
        <v>25</v>
      </c>
      <c r="BB8" s="18" t="s">
        <v>501</v>
      </c>
      <c r="BC8" t="s">
        <v>25</v>
      </c>
      <c r="BD8" s="18" t="s">
        <v>501</v>
      </c>
      <c r="BE8" t="s">
        <v>25</v>
      </c>
      <c r="BF8" s="18" t="s">
        <v>501</v>
      </c>
      <c r="BG8" t="s">
        <v>25</v>
      </c>
      <c r="BH8" s="18" t="s">
        <v>501</v>
      </c>
      <c r="BI8" t="s">
        <v>25</v>
      </c>
      <c r="BJ8" s="18" t="s">
        <v>501</v>
      </c>
      <c r="BK8" t="s">
        <v>25</v>
      </c>
      <c r="BL8" s="18" t="s">
        <v>501</v>
      </c>
      <c r="BM8" t="s">
        <v>25</v>
      </c>
      <c r="BN8" s="18" t="s">
        <v>501</v>
      </c>
      <c r="BO8" t="s">
        <v>25</v>
      </c>
      <c r="BP8" s="18" t="s">
        <v>501</v>
      </c>
      <c r="BQ8" t="s">
        <v>25</v>
      </c>
      <c r="BR8" s="18" t="s">
        <v>501</v>
      </c>
      <c r="BS8" t="s">
        <v>25</v>
      </c>
      <c r="BT8" s="18" t="s">
        <v>501</v>
      </c>
      <c r="BU8" t="s">
        <v>25</v>
      </c>
      <c r="BV8" s="18" t="s">
        <v>501</v>
      </c>
      <c r="BW8" t="s">
        <v>25</v>
      </c>
      <c r="BX8" s="18" t="s">
        <v>501</v>
      </c>
      <c r="BY8" t="s">
        <v>25</v>
      </c>
      <c r="BZ8" s="18" t="s">
        <v>501</v>
      </c>
      <c r="CA8" t="s">
        <v>25</v>
      </c>
      <c r="CB8" s="18" t="s">
        <v>501</v>
      </c>
      <c r="CC8" t="s">
        <v>25</v>
      </c>
      <c r="CD8" s="18" t="s">
        <v>501</v>
      </c>
      <c r="CE8" t="s">
        <v>25</v>
      </c>
      <c r="CF8" s="18" t="s">
        <v>501</v>
      </c>
      <c r="CG8" t="s">
        <v>25</v>
      </c>
      <c r="CH8" s="18" t="s">
        <v>501</v>
      </c>
      <c r="CI8" t="s">
        <v>25</v>
      </c>
      <c r="CJ8" s="18" t="s">
        <v>501</v>
      </c>
      <c r="CK8" t="s">
        <v>25</v>
      </c>
      <c r="CL8" s="18" t="s">
        <v>501</v>
      </c>
      <c r="CM8" t="s">
        <v>25</v>
      </c>
      <c r="CN8" s="18" t="s">
        <v>501</v>
      </c>
      <c r="CO8" t="s">
        <v>25</v>
      </c>
      <c r="CP8" s="18" t="s">
        <v>501</v>
      </c>
      <c r="CQ8" t="s">
        <v>25</v>
      </c>
      <c r="CR8" s="18" t="s">
        <v>501</v>
      </c>
      <c r="CS8" t="s">
        <v>25</v>
      </c>
      <c r="CT8" s="18" t="s">
        <v>501</v>
      </c>
      <c r="CU8" t="s">
        <v>25</v>
      </c>
      <c r="CV8" s="18" t="s">
        <v>501</v>
      </c>
      <c r="CW8" t="s">
        <v>25</v>
      </c>
      <c r="CX8" s="18" t="s">
        <v>501</v>
      </c>
      <c r="CY8" t="s">
        <v>25</v>
      </c>
      <c r="CZ8" s="18" t="s">
        <v>501</v>
      </c>
      <c r="DA8" t="s">
        <v>25</v>
      </c>
      <c r="DB8" s="18" t="s">
        <v>501</v>
      </c>
      <c r="DC8" t="s">
        <v>25</v>
      </c>
      <c r="DD8" s="18" t="s">
        <v>501</v>
      </c>
      <c r="DE8" t="s">
        <v>25</v>
      </c>
      <c r="DF8" s="18" t="s">
        <v>501</v>
      </c>
      <c r="DG8" t="s">
        <v>25</v>
      </c>
      <c r="DH8" s="18" t="s">
        <v>501</v>
      </c>
      <c r="DI8" t="s">
        <v>25</v>
      </c>
      <c r="DJ8" s="18" t="s">
        <v>501</v>
      </c>
      <c r="DK8" t="s">
        <v>25</v>
      </c>
      <c r="DL8" s="18" t="s">
        <v>501</v>
      </c>
      <c r="DM8" t="s">
        <v>25</v>
      </c>
      <c r="DN8" s="18" t="s">
        <v>501</v>
      </c>
      <c r="DO8" t="s">
        <v>25</v>
      </c>
      <c r="DP8" s="18" t="s">
        <v>501</v>
      </c>
      <c r="DQ8" t="s">
        <v>25</v>
      </c>
      <c r="DR8" s="18" t="s">
        <v>501</v>
      </c>
      <c r="DS8" t="s">
        <v>25</v>
      </c>
      <c r="DT8" s="18" t="s">
        <v>501</v>
      </c>
      <c r="DU8" t="s">
        <v>25</v>
      </c>
      <c r="DV8" s="18" t="s">
        <v>501</v>
      </c>
      <c r="DW8" t="s">
        <v>25</v>
      </c>
      <c r="DX8" s="18" t="s">
        <v>501</v>
      </c>
      <c r="DY8" t="s">
        <v>25</v>
      </c>
      <c r="DZ8" s="18" t="s">
        <v>501</v>
      </c>
      <c r="EA8" t="s">
        <v>25</v>
      </c>
      <c r="EB8" s="18" t="s">
        <v>501</v>
      </c>
      <c r="EC8" t="s">
        <v>25</v>
      </c>
      <c r="ED8" s="18" t="s">
        <v>501</v>
      </c>
      <c r="EE8" t="s">
        <v>25</v>
      </c>
      <c r="EF8" s="18" t="s">
        <v>501</v>
      </c>
      <c r="EG8" t="s">
        <v>25</v>
      </c>
      <c r="EH8" s="18" t="s">
        <v>501</v>
      </c>
      <c r="EI8" t="s">
        <v>25</v>
      </c>
      <c r="EJ8" s="18" t="s">
        <v>501</v>
      </c>
      <c r="EK8" t="s">
        <v>25</v>
      </c>
      <c r="EL8" s="18" t="s">
        <v>501</v>
      </c>
      <c r="EM8" t="s">
        <v>25</v>
      </c>
      <c r="EN8" s="18" t="s">
        <v>501</v>
      </c>
      <c r="EO8" t="s">
        <v>25</v>
      </c>
      <c r="EP8" s="18" t="s">
        <v>501</v>
      </c>
      <c r="EQ8" t="s">
        <v>25</v>
      </c>
      <c r="ER8" s="18" t="s">
        <v>501</v>
      </c>
      <c r="ES8" t="s">
        <v>25</v>
      </c>
      <c r="ET8" s="18" t="s">
        <v>501</v>
      </c>
      <c r="EU8" t="s">
        <v>25</v>
      </c>
      <c r="EV8" s="18" t="s">
        <v>501</v>
      </c>
      <c r="EW8" t="s">
        <v>25</v>
      </c>
      <c r="EX8" s="18" t="s">
        <v>501</v>
      </c>
      <c r="EY8" t="s">
        <v>25</v>
      </c>
      <c r="EZ8" s="18" t="s">
        <v>501</v>
      </c>
      <c r="FA8" t="s">
        <v>25</v>
      </c>
      <c r="FB8" s="18" t="s">
        <v>501</v>
      </c>
      <c r="FC8" t="s">
        <v>25</v>
      </c>
      <c r="FD8" s="18" t="s">
        <v>501</v>
      </c>
      <c r="FE8" t="s">
        <v>25</v>
      </c>
      <c r="FF8" s="18" t="s">
        <v>501</v>
      </c>
      <c r="FG8" t="s">
        <v>25</v>
      </c>
      <c r="FH8" s="18" t="s">
        <v>501</v>
      </c>
      <c r="FI8" t="s">
        <v>25</v>
      </c>
      <c r="FJ8" s="18" t="s">
        <v>501</v>
      </c>
      <c r="FK8" t="s">
        <v>25</v>
      </c>
      <c r="FL8" s="18" t="s">
        <v>501</v>
      </c>
      <c r="FM8" t="s">
        <v>25</v>
      </c>
      <c r="FN8" s="18" t="s">
        <v>501</v>
      </c>
      <c r="FO8" t="s">
        <v>25</v>
      </c>
      <c r="FP8" s="18" t="s">
        <v>501</v>
      </c>
      <c r="FQ8" t="s">
        <v>25</v>
      </c>
      <c r="FR8" s="18" t="s">
        <v>501</v>
      </c>
      <c r="FS8" t="s">
        <v>25</v>
      </c>
      <c r="FT8" s="18" t="s">
        <v>501</v>
      </c>
      <c r="FU8" t="s">
        <v>25</v>
      </c>
      <c r="FV8" s="18" t="s">
        <v>501</v>
      </c>
      <c r="FW8" t="s">
        <v>25</v>
      </c>
      <c r="FX8" s="18" t="s">
        <v>501</v>
      </c>
      <c r="FY8" t="s">
        <v>25</v>
      </c>
      <c r="FZ8" s="18" t="s">
        <v>501</v>
      </c>
      <c r="GA8" t="s">
        <v>25</v>
      </c>
      <c r="GB8" s="18" t="s">
        <v>501</v>
      </c>
      <c r="GC8" t="s">
        <v>25</v>
      </c>
      <c r="GD8" s="18" t="s">
        <v>501</v>
      </c>
      <c r="GE8" t="s">
        <v>25</v>
      </c>
      <c r="GF8" s="18" t="s">
        <v>501</v>
      </c>
      <c r="GG8" t="s">
        <v>25</v>
      </c>
      <c r="GH8" s="18" t="s">
        <v>501</v>
      </c>
      <c r="GI8" t="s">
        <v>25</v>
      </c>
      <c r="GJ8" s="18" t="s">
        <v>501</v>
      </c>
      <c r="GK8" t="s">
        <v>25</v>
      </c>
      <c r="GL8" s="18" t="s">
        <v>501</v>
      </c>
      <c r="GM8" t="s">
        <v>25</v>
      </c>
      <c r="GN8" s="18" t="s">
        <v>501</v>
      </c>
      <c r="GO8" t="s">
        <v>25</v>
      </c>
      <c r="GP8" s="18" t="s">
        <v>501</v>
      </c>
      <c r="GQ8" t="s">
        <v>25</v>
      </c>
      <c r="GR8" s="18" t="s">
        <v>501</v>
      </c>
      <c r="GS8" t="s">
        <v>25</v>
      </c>
      <c r="GT8" s="18" t="s">
        <v>501</v>
      </c>
      <c r="GU8" t="s">
        <v>25</v>
      </c>
      <c r="GV8" s="18" t="s">
        <v>501</v>
      </c>
      <c r="GW8" t="s">
        <v>25</v>
      </c>
      <c r="GX8" s="18" t="s">
        <v>501</v>
      </c>
      <c r="GY8" t="s">
        <v>25</v>
      </c>
      <c r="GZ8" s="18" t="s">
        <v>501</v>
      </c>
      <c r="HA8" t="s">
        <v>25</v>
      </c>
      <c r="HB8" s="18" t="s">
        <v>501</v>
      </c>
      <c r="HC8" t="s">
        <v>25</v>
      </c>
      <c r="HD8" s="18" t="s">
        <v>501</v>
      </c>
      <c r="HE8" t="s">
        <v>25</v>
      </c>
      <c r="HF8" s="18" t="s">
        <v>501</v>
      </c>
      <c r="HG8" t="s">
        <v>25</v>
      </c>
      <c r="HH8" s="18" t="s">
        <v>501</v>
      </c>
      <c r="HI8" t="s">
        <v>25</v>
      </c>
      <c r="HJ8" s="18" t="s">
        <v>501</v>
      </c>
      <c r="HK8" t="s">
        <v>25</v>
      </c>
      <c r="HL8" s="18" t="s">
        <v>501</v>
      </c>
      <c r="HM8" t="s">
        <v>25</v>
      </c>
      <c r="HN8" s="18" t="s">
        <v>501</v>
      </c>
      <c r="HO8" t="s">
        <v>25</v>
      </c>
      <c r="HP8" s="18" t="s">
        <v>501</v>
      </c>
      <c r="HQ8" t="s">
        <v>25</v>
      </c>
      <c r="HR8" s="18" t="s">
        <v>501</v>
      </c>
      <c r="HS8" t="s">
        <v>25</v>
      </c>
      <c r="HT8" s="18" t="s">
        <v>501</v>
      </c>
      <c r="HU8" t="s">
        <v>25</v>
      </c>
      <c r="HV8" s="18" t="s">
        <v>501</v>
      </c>
      <c r="HW8" t="s">
        <v>25</v>
      </c>
      <c r="HX8" s="18" t="s">
        <v>501</v>
      </c>
      <c r="HY8" t="s">
        <v>25</v>
      </c>
      <c r="HZ8" s="18" t="s">
        <v>501</v>
      </c>
      <c r="IA8" t="s">
        <v>25</v>
      </c>
      <c r="IB8" s="18" t="s">
        <v>501</v>
      </c>
      <c r="IC8" t="s">
        <v>25</v>
      </c>
      <c r="ID8" s="18" t="s">
        <v>501</v>
      </c>
      <c r="IE8" t="s">
        <v>25</v>
      </c>
      <c r="IF8" s="18" t="s">
        <v>501</v>
      </c>
      <c r="IG8" t="s">
        <v>25</v>
      </c>
      <c r="IH8" s="18" t="s">
        <v>501</v>
      </c>
      <c r="II8" t="s">
        <v>25</v>
      </c>
      <c r="IJ8" s="18" t="s">
        <v>501</v>
      </c>
      <c r="IK8" t="s">
        <v>25</v>
      </c>
      <c r="IL8" s="18" t="s">
        <v>501</v>
      </c>
      <c r="IM8" t="s">
        <v>25</v>
      </c>
      <c r="IN8" s="18" t="s">
        <v>501</v>
      </c>
      <c r="IO8" t="s">
        <v>25</v>
      </c>
      <c r="IP8" s="18" t="s">
        <v>501</v>
      </c>
      <c r="IQ8" t="s">
        <v>25</v>
      </c>
      <c r="IR8" s="18" t="s">
        <v>501</v>
      </c>
      <c r="IS8" t="s">
        <v>25</v>
      </c>
      <c r="IT8" s="18" t="s">
        <v>501</v>
      </c>
      <c r="IU8" t="s">
        <v>25</v>
      </c>
      <c r="IV8" s="18" t="s">
        <v>501</v>
      </c>
    </row>
    <row r="10" spans="1:256" x14ac:dyDescent="0.15">
      <c r="A10" t="s">
        <v>43</v>
      </c>
      <c r="B10" s="18" t="s">
        <v>502</v>
      </c>
      <c r="C10" t="s">
        <v>43</v>
      </c>
      <c r="D10" s="18" t="s">
        <v>502</v>
      </c>
      <c r="E10" t="s">
        <v>43</v>
      </c>
      <c r="F10" s="18" t="s">
        <v>502</v>
      </c>
      <c r="G10" t="s">
        <v>43</v>
      </c>
      <c r="H10" s="18" t="s">
        <v>502</v>
      </c>
      <c r="I10" t="s">
        <v>43</v>
      </c>
      <c r="J10" s="18" t="s">
        <v>502</v>
      </c>
      <c r="K10" t="s">
        <v>43</v>
      </c>
      <c r="L10" s="18" t="s">
        <v>502</v>
      </c>
      <c r="M10" t="s">
        <v>43</v>
      </c>
      <c r="N10" s="18" t="s">
        <v>502</v>
      </c>
      <c r="O10" t="s">
        <v>43</v>
      </c>
      <c r="P10" s="18" t="s">
        <v>502</v>
      </c>
      <c r="Q10" t="s">
        <v>43</v>
      </c>
      <c r="R10" s="18" t="s">
        <v>502</v>
      </c>
      <c r="S10" t="s">
        <v>43</v>
      </c>
      <c r="T10" s="18" t="s">
        <v>502</v>
      </c>
      <c r="U10" t="s">
        <v>43</v>
      </c>
      <c r="V10" s="18" t="s">
        <v>502</v>
      </c>
      <c r="W10" t="s">
        <v>43</v>
      </c>
      <c r="X10" s="18" t="s">
        <v>502</v>
      </c>
      <c r="Y10" t="s">
        <v>43</v>
      </c>
      <c r="Z10" s="18" t="s">
        <v>502</v>
      </c>
      <c r="AA10" t="s">
        <v>43</v>
      </c>
      <c r="AB10" s="18" t="s">
        <v>502</v>
      </c>
      <c r="AC10" t="s">
        <v>43</v>
      </c>
      <c r="AD10" s="18" t="s">
        <v>502</v>
      </c>
      <c r="AE10" t="s">
        <v>43</v>
      </c>
      <c r="AF10" s="18" t="s">
        <v>502</v>
      </c>
      <c r="AG10" t="s">
        <v>43</v>
      </c>
      <c r="AH10" s="18" t="s">
        <v>502</v>
      </c>
      <c r="AI10" t="s">
        <v>43</v>
      </c>
      <c r="AJ10" s="18" t="s">
        <v>502</v>
      </c>
      <c r="AK10" t="s">
        <v>43</v>
      </c>
      <c r="AL10" s="18" t="s">
        <v>502</v>
      </c>
      <c r="AM10" t="s">
        <v>43</v>
      </c>
      <c r="AN10" s="18" t="s">
        <v>502</v>
      </c>
      <c r="AO10" t="s">
        <v>43</v>
      </c>
      <c r="AP10" s="18" t="s">
        <v>502</v>
      </c>
      <c r="AQ10" t="s">
        <v>43</v>
      </c>
      <c r="AR10" s="18" t="s">
        <v>502</v>
      </c>
      <c r="AS10" t="s">
        <v>43</v>
      </c>
      <c r="AT10" s="18" t="s">
        <v>502</v>
      </c>
      <c r="AU10" t="s">
        <v>43</v>
      </c>
      <c r="AV10" s="18" t="s">
        <v>502</v>
      </c>
      <c r="AW10" t="s">
        <v>43</v>
      </c>
      <c r="AX10" s="18" t="s">
        <v>502</v>
      </c>
      <c r="AY10" t="s">
        <v>43</v>
      </c>
      <c r="AZ10" s="18" t="s">
        <v>502</v>
      </c>
      <c r="BA10" t="s">
        <v>43</v>
      </c>
      <c r="BB10" s="18" t="s">
        <v>502</v>
      </c>
      <c r="BC10" t="s">
        <v>43</v>
      </c>
      <c r="BD10" s="18" t="s">
        <v>502</v>
      </c>
      <c r="BE10" t="s">
        <v>43</v>
      </c>
      <c r="BF10" s="18" t="s">
        <v>502</v>
      </c>
      <c r="BG10" t="s">
        <v>43</v>
      </c>
      <c r="BH10" s="18" t="s">
        <v>502</v>
      </c>
      <c r="BI10" t="s">
        <v>43</v>
      </c>
      <c r="BJ10" s="18" t="s">
        <v>502</v>
      </c>
      <c r="BK10" t="s">
        <v>43</v>
      </c>
      <c r="BL10" s="18" t="s">
        <v>502</v>
      </c>
      <c r="BM10" t="s">
        <v>43</v>
      </c>
      <c r="BN10" s="18" t="s">
        <v>502</v>
      </c>
      <c r="BO10" t="s">
        <v>43</v>
      </c>
      <c r="BP10" s="18" t="s">
        <v>502</v>
      </c>
      <c r="BQ10" t="s">
        <v>43</v>
      </c>
      <c r="BR10" s="18" t="s">
        <v>502</v>
      </c>
      <c r="BS10" t="s">
        <v>43</v>
      </c>
      <c r="BT10" s="18" t="s">
        <v>502</v>
      </c>
      <c r="BU10" t="s">
        <v>43</v>
      </c>
      <c r="BV10" s="18" t="s">
        <v>502</v>
      </c>
      <c r="BW10" t="s">
        <v>43</v>
      </c>
      <c r="BX10" s="18" t="s">
        <v>502</v>
      </c>
      <c r="BY10" t="s">
        <v>43</v>
      </c>
      <c r="BZ10" s="18" t="s">
        <v>502</v>
      </c>
      <c r="CA10" t="s">
        <v>43</v>
      </c>
      <c r="CB10" s="18" t="s">
        <v>502</v>
      </c>
      <c r="CC10" t="s">
        <v>43</v>
      </c>
      <c r="CD10" s="18" t="s">
        <v>502</v>
      </c>
      <c r="CE10" t="s">
        <v>43</v>
      </c>
      <c r="CF10" s="18" t="s">
        <v>502</v>
      </c>
      <c r="CG10" t="s">
        <v>43</v>
      </c>
      <c r="CH10" s="18" t="s">
        <v>502</v>
      </c>
      <c r="CI10" t="s">
        <v>43</v>
      </c>
      <c r="CJ10" s="18" t="s">
        <v>502</v>
      </c>
      <c r="CK10" t="s">
        <v>43</v>
      </c>
      <c r="CL10" s="18" t="s">
        <v>502</v>
      </c>
      <c r="CM10" t="s">
        <v>43</v>
      </c>
      <c r="CN10" s="18" t="s">
        <v>502</v>
      </c>
      <c r="CO10" t="s">
        <v>43</v>
      </c>
      <c r="CP10" s="18" t="s">
        <v>502</v>
      </c>
      <c r="CQ10" t="s">
        <v>43</v>
      </c>
      <c r="CR10" s="18" t="s">
        <v>502</v>
      </c>
      <c r="CS10" t="s">
        <v>43</v>
      </c>
      <c r="CT10" s="18" t="s">
        <v>502</v>
      </c>
      <c r="CU10" t="s">
        <v>43</v>
      </c>
      <c r="CV10" s="18" t="s">
        <v>502</v>
      </c>
      <c r="CW10" t="s">
        <v>43</v>
      </c>
      <c r="CX10" s="18" t="s">
        <v>502</v>
      </c>
      <c r="CY10" t="s">
        <v>43</v>
      </c>
      <c r="CZ10" s="18" t="s">
        <v>502</v>
      </c>
      <c r="DA10" t="s">
        <v>43</v>
      </c>
      <c r="DB10" s="18" t="s">
        <v>502</v>
      </c>
      <c r="DC10" t="s">
        <v>43</v>
      </c>
      <c r="DD10" s="18" t="s">
        <v>502</v>
      </c>
      <c r="DE10" t="s">
        <v>43</v>
      </c>
      <c r="DF10" s="18" t="s">
        <v>502</v>
      </c>
      <c r="DG10" t="s">
        <v>43</v>
      </c>
      <c r="DH10" s="18" t="s">
        <v>502</v>
      </c>
      <c r="DI10" t="s">
        <v>43</v>
      </c>
      <c r="DJ10" s="18" t="s">
        <v>502</v>
      </c>
      <c r="DK10" t="s">
        <v>43</v>
      </c>
      <c r="DL10" s="18" t="s">
        <v>502</v>
      </c>
      <c r="DM10" t="s">
        <v>43</v>
      </c>
      <c r="DN10" s="18" t="s">
        <v>502</v>
      </c>
      <c r="DO10" t="s">
        <v>43</v>
      </c>
      <c r="DP10" s="18" t="s">
        <v>502</v>
      </c>
      <c r="DQ10" t="s">
        <v>43</v>
      </c>
      <c r="DR10" s="18" t="s">
        <v>502</v>
      </c>
      <c r="DS10" t="s">
        <v>43</v>
      </c>
      <c r="DT10" s="18" t="s">
        <v>502</v>
      </c>
      <c r="DU10" t="s">
        <v>43</v>
      </c>
      <c r="DV10" s="18" t="s">
        <v>502</v>
      </c>
      <c r="DW10" t="s">
        <v>43</v>
      </c>
      <c r="DX10" s="18" t="s">
        <v>502</v>
      </c>
      <c r="DY10" t="s">
        <v>43</v>
      </c>
      <c r="DZ10" s="18" t="s">
        <v>502</v>
      </c>
      <c r="EA10" t="s">
        <v>43</v>
      </c>
      <c r="EB10" s="18" t="s">
        <v>502</v>
      </c>
      <c r="EC10" t="s">
        <v>43</v>
      </c>
      <c r="ED10" s="18" t="s">
        <v>502</v>
      </c>
      <c r="EE10" t="s">
        <v>43</v>
      </c>
      <c r="EF10" s="18" t="s">
        <v>502</v>
      </c>
      <c r="EG10" t="s">
        <v>43</v>
      </c>
      <c r="EH10" s="18" t="s">
        <v>502</v>
      </c>
      <c r="EI10" t="s">
        <v>43</v>
      </c>
      <c r="EJ10" s="18" t="s">
        <v>502</v>
      </c>
      <c r="EK10" t="s">
        <v>43</v>
      </c>
      <c r="EL10" s="18" t="s">
        <v>502</v>
      </c>
      <c r="EM10" t="s">
        <v>43</v>
      </c>
      <c r="EN10" s="18" t="s">
        <v>502</v>
      </c>
      <c r="EO10" t="s">
        <v>43</v>
      </c>
      <c r="EP10" s="18" t="s">
        <v>502</v>
      </c>
      <c r="EQ10" t="s">
        <v>43</v>
      </c>
      <c r="ER10" s="18" t="s">
        <v>502</v>
      </c>
      <c r="ES10" t="s">
        <v>43</v>
      </c>
      <c r="ET10" s="18" t="s">
        <v>502</v>
      </c>
      <c r="EU10" t="s">
        <v>43</v>
      </c>
      <c r="EV10" s="18" t="s">
        <v>502</v>
      </c>
      <c r="EW10" t="s">
        <v>43</v>
      </c>
      <c r="EX10" s="18" t="s">
        <v>502</v>
      </c>
      <c r="EY10" t="s">
        <v>43</v>
      </c>
      <c r="EZ10" s="18" t="s">
        <v>502</v>
      </c>
      <c r="FA10" t="s">
        <v>43</v>
      </c>
      <c r="FB10" s="18" t="s">
        <v>502</v>
      </c>
      <c r="FC10" t="s">
        <v>43</v>
      </c>
      <c r="FD10" s="18" t="s">
        <v>502</v>
      </c>
      <c r="FE10" t="s">
        <v>43</v>
      </c>
      <c r="FF10" s="18" t="s">
        <v>502</v>
      </c>
      <c r="FG10" t="s">
        <v>43</v>
      </c>
      <c r="FH10" s="18" t="s">
        <v>502</v>
      </c>
      <c r="FI10" t="s">
        <v>43</v>
      </c>
      <c r="FJ10" s="18" t="s">
        <v>502</v>
      </c>
      <c r="FK10" t="s">
        <v>43</v>
      </c>
      <c r="FL10" s="18" t="s">
        <v>502</v>
      </c>
      <c r="FM10" t="s">
        <v>43</v>
      </c>
      <c r="FN10" s="18" t="s">
        <v>502</v>
      </c>
      <c r="FO10" t="s">
        <v>43</v>
      </c>
      <c r="FP10" s="18" t="s">
        <v>502</v>
      </c>
      <c r="FQ10" t="s">
        <v>43</v>
      </c>
      <c r="FR10" s="18" t="s">
        <v>502</v>
      </c>
      <c r="FS10" t="s">
        <v>43</v>
      </c>
      <c r="FT10" s="18" t="s">
        <v>502</v>
      </c>
      <c r="FU10" t="s">
        <v>43</v>
      </c>
      <c r="FV10" s="18" t="s">
        <v>502</v>
      </c>
      <c r="FW10" t="s">
        <v>43</v>
      </c>
      <c r="FX10" s="18" t="s">
        <v>502</v>
      </c>
      <c r="FY10" t="s">
        <v>43</v>
      </c>
      <c r="FZ10" s="18" t="s">
        <v>502</v>
      </c>
      <c r="GA10" t="s">
        <v>43</v>
      </c>
      <c r="GB10" s="18" t="s">
        <v>502</v>
      </c>
      <c r="GC10" t="s">
        <v>43</v>
      </c>
      <c r="GD10" s="18" t="s">
        <v>502</v>
      </c>
      <c r="GE10" t="s">
        <v>43</v>
      </c>
      <c r="GF10" s="18" t="s">
        <v>502</v>
      </c>
      <c r="GG10" t="s">
        <v>43</v>
      </c>
      <c r="GH10" s="18" t="s">
        <v>502</v>
      </c>
      <c r="GI10" t="s">
        <v>43</v>
      </c>
      <c r="GJ10" s="18" t="s">
        <v>502</v>
      </c>
      <c r="GK10" t="s">
        <v>43</v>
      </c>
      <c r="GL10" s="18" t="s">
        <v>502</v>
      </c>
      <c r="GM10" t="s">
        <v>43</v>
      </c>
      <c r="GN10" s="18" t="s">
        <v>502</v>
      </c>
      <c r="GO10" t="s">
        <v>43</v>
      </c>
      <c r="GP10" s="18" t="s">
        <v>502</v>
      </c>
      <c r="GQ10" t="s">
        <v>43</v>
      </c>
      <c r="GR10" s="18" t="s">
        <v>502</v>
      </c>
      <c r="GS10" t="s">
        <v>43</v>
      </c>
      <c r="GT10" s="18" t="s">
        <v>502</v>
      </c>
      <c r="GU10" t="s">
        <v>43</v>
      </c>
      <c r="GV10" s="18" t="s">
        <v>502</v>
      </c>
      <c r="GW10" t="s">
        <v>43</v>
      </c>
      <c r="GX10" s="18" t="s">
        <v>502</v>
      </c>
      <c r="GY10" t="s">
        <v>43</v>
      </c>
      <c r="GZ10" s="18" t="s">
        <v>502</v>
      </c>
      <c r="HA10" t="s">
        <v>43</v>
      </c>
      <c r="HB10" s="18" t="s">
        <v>502</v>
      </c>
      <c r="HC10" t="s">
        <v>43</v>
      </c>
      <c r="HD10" s="18" t="s">
        <v>502</v>
      </c>
      <c r="HE10" t="s">
        <v>43</v>
      </c>
      <c r="HF10" s="18" t="s">
        <v>502</v>
      </c>
      <c r="HG10" t="s">
        <v>43</v>
      </c>
      <c r="HH10" s="18" t="s">
        <v>502</v>
      </c>
      <c r="HI10" t="s">
        <v>43</v>
      </c>
      <c r="HJ10" s="18" t="s">
        <v>502</v>
      </c>
      <c r="HK10" t="s">
        <v>43</v>
      </c>
      <c r="HL10" s="18" t="s">
        <v>502</v>
      </c>
      <c r="HM10" t="s">
        <v>43</v>
      </c>
      <c r="HN10" s="18" t="s">
        <v>502</v>
      </c>
      <c r="HO10" t="s">
        <v>43</v>
      </c>
      <c r="HP10" s="18" t="s">
        <v>502</v>
      </c>
      <c r="HQ10" t="s">
        <v>43</v>
      </c>
      <c r="HR10" s="18" t="s">
        <v>502</v>
      </c>
      <c r="HS10" t="s">
        <v>43</v>
      </c>
      <c r="HT10" s="18" t="s">
        <v>502</v>
      </c>
      <c r="HU10" t="s">
        <v>43</v>
      </c>
      <c r="HV10" s="18" t="s">
        <v>502</v>
      </c>
      <c r="HW10" t="s">
        <v>43</v>
      </c>
      <c r="HX10" s="18" t="s">
        <v>502</v>
      </c>
      <c r="HY10" t="s">
        <v>43</v>
      </c>
      <c r="HZ10" s="18" t="s">
        <v>502</v>
      </c>
      <c r="IA10" t="s">
        <v>43</v>
      </c>
      <c r="IB10" s="18" t="s">
        <v>502</v>
      </c>
      <c r="IC10" t="s">
        <v>43</v>
      </c>
      <c r="ID10" s="18" t="s">
        <v>502</v>
      </c>
      <c r="IE10" t="s">
        <v>43</v>
      </c>
      <c r="IF10" s="18" t="s">
        <v>502</v>
      </c>
      <c r="IG10" t="s">
        <v>43</v>
      </c>
      <c r="IH10" s="18" t="s">
        <v>502</v>
      </c>
      <c r="II10" t="s">
        <v>43</v>
      </c>
      <c r="IJ10" s="18" t="s">
        <v>502</v>
      </c>
      <c r="IK10" t="s">
        <v>43</v>
      </c>
      <c r="IL10" s="18" t="s">
        <v>502</v>
      </c>
      <c r="IM10" t="s">
        <v>43</v>
      </c>
      <c r="IN10" s="18" t="s">
        <v>502</v>
      </c>
      <c r="IO10" t="s">
        <v>43</v>
      </c>
      <c r="IP10" s="18" t="s">
        <v>502</v>
      </c>
      <c r="IQ10" t="s">
        <v>43</v>
      </c>
      <c r="IR10" s="18" t="s">
        <v>502</v>
      </c>
      <c r="IS10" t="s">
        <v>43</v>
      </c>
      <c r="IT10" s="18" t="s">
        <v>502</v>
      </c>
      <c r="IU10" t="s">
        <v>43</v>
      </c>
      <c r="IV10" s="18" t="s">
        <v>502</v>
      </c>
    </row>
    <row r="12" spans="1:256" x14ac:dyDescent="0.15">
      <c r="A12" t="s">
        <v>44</v>
      </c>
      <c r="B12" s="18" t="s">
        <v>503</v>
      </c>
      <c r="C12" t="s">
        <v>44</v>
      </c>
      <c r="D12" s="18" t="s">
        <v>503</v>
      </c>
      <c r="E12" t="s">
        <v>44</v>
      </c>
      <c r="F12" s="18" t="s">
        <v>503</v>
      </c>
      <c r="G12" t="s">
        <v>44</v>
      </c>
      <c r="H12" s="18" t="s">
        <v>503</v>
      </c>
      <c r="I12" t="s">
        <v>44</v>
      </c>
      <c r="J12" s="18" t="s">
        <v>503</v>
      </c>
      <c r="K12" t="s">
        <v>44</v>
      </c>
      <c r="L12" s="18" t="s">
        <v>503</v>
      </c>
      <c r="M12" t="s">
        <v>44</v>
      </c>
      <c r="N12" s="18" t="s">
        <v>503</v>
      </c>
      <c r="O12" t="s">
        <v>44</v>
      </c>
      <c r="P12" s="18" t="s">
        <v>503</v>
      </c>
      <c r="Q12" t="s">
        <v>44</v>
      </c>
      <c r="R12" s="18" t="s">
        <v>503</v>
      </c>
      <c r="S12" t="s">
        <v>44</v>
      </c>
      <c r="T12" s="18" t="s">
        <v>503</v>
      </c>
      <c r="U12" t="s">
        <v>44</v>
      </c>
      <c r="V12" s="18" t="s">
        <v>503</v>
      </c>
      <c r="W12" t="s">
        <v>44</v>
      </c>
      <c r="X12" s="18" t="s">
        <v>503</v>
      </c>
      <c r="Y12" t="s">
        <v>44</v>
      </c>
      <c r="Z12" s="18" t="s">
        <v>503</v>
      </c>
      <c r="AA12" t="s">
        <v>44</v>
      </c>
      <c r="AB12" s="18" t="s">
        <v>503</v>
      </c>
      <c r="AC12" t="s">
        <v>44</v>
      </c>
      <c r="AD12" s="18" t="s">
        <v>503</v>
      </c>
      <c r="AE12" t="s">
        <v>44</v>
      </c>
      <c r="AF12" s="18" t="s">
        <v>503</v>
      </c>
      <c r="AG12" t="s">
        <v>44</v>
      </c>
      <c r="AH12" s="18" t="s">
        <v>503</v>
      </c>
      <c r="AI12" t="s">
        <v>44</v>
      </c>
      <c r="AJ12" s="18" t="s">
        <v>503</v>
      </c>
      <c r="AK12" t="s">
        <v>44</v>
      </c>
      <c r="AL12" s="18" t="s">
        <v>503</v>
      </c>
      <c r="AM12" t="s">
        <v>44</v>
      </c>
      <c r="AN12" s="18" t="s">
        <v>503</v>
      </c>
      <c r="AO12" t="s">
        <v>44</v>
      </c>
      <c r="AP12" s="18" t="s">
        <v>503</v>
      </c>
      <c r="AQ12" t="s">
        <v>44</v>
      </c>
      <c r="AR12" s="18" t="s">
        <v>503</v>
      </c>
      <c r="AS12" t="s">
        <v>44</v>
      </c>
      <c r="AT12" s="18" t="s">
        <v>503</v>
      </c>
      <c r="AU12" t="s">
        <v>44</v>
      </c>
      <c r="AV12" s="18" t="s">
        <v>503</v>
      </c>
      <c r="AW12" t="s">
        <v>44</v>
      </c>
      <c r="AX12" s="18" t="s">
        <v>503</v>
      </c>
      <c r="AY12" t="s">
        <v>44</v>
      </c>
      <c r="AZ12" s="18" t="s">
        <v>503</v>
      </c>
      <c r="BA12" t="s">
        <v>44</v>
      </c>
      <c r="BB12" s="18" t="s">
        <v>503</v>
      </c>
      <c r="BC12" t="s">
        <v>44</v>
      </c>
      <c r="BD12" s="18" t="s">
        <v>503</v>
      </c>
      <c r="BE12" t="s">
        <v>44</v>
      </c>
      <c r="BF12" s="18" t="s">
        <v>503</v>
      </c>
      <c r="BG12" t="s">
        <v>44</v>
      </c>
      <c r="BH12" s="18" t="s">
        <v>503</v>
      </c>
      <c r="BI12" t="s">
        <v>44</v>
      </c>
      <c r="BJ12" s="18" t="s">
        <v>503</v>
      </c>
      <c r="BK12" t="s">
        <v>44</v>
      </c>
      <c r="BL12" s="18" t="s">
        <v>503</v>
      </c>
      <c r="BM12" t="s">
        <v>44</v>
      </c>
      <c r="BN12" s="18" t="s">
        <v>503</v>
      </c>
      <c r="BO12" t="s">
        <v>44</v>
      </c>
      <c r="BP12" s="18" t="s">
        <v>503</v>
      </c>
      <c r="BQ12" t="s">
        <v>44</v>
      </c>
      <c r="BR12" s="18" t="s">
        <v>503</v>
      </c>
      <c r="BS12" t="s">
        <v>44</v>
      </c>
      <c r="BT12" s="18" t="s">
        <v>503</v>
      </c>
      <c r="BU12" t="s">
        <v>44</v>
      </c>
      <c r="BV12" s="18" t="s">
        <v>503</v>
      </c>
      <c r="BW12" t="s">
        <v>44</v>
      </c>
      <c r="BX12" s="18" t="s">
        <v>503</v>
      </c>
      <c r="BY12" t="s">
        <v>44</v>
      </c>
      <c r="BZ12" s="18" t="s">
        <v>503</v>
      </c>
      <c r="CA12" t="s">
        <v>44</v>
      </c>
      <c r="CB12" s="18" t="s">
        <v>503</v>
      </c>
      <c r="CC12" t="s">
        <v>44</v>
      </c>
      <c r="CD12" s="18" t="s">
        <v>503</v>
      </c>
      <c r="CE12" t="s">
        <v>44</v>
      </c>
      <c r="CF12" s="18" t="s">
        <v>503</v>
      </c>
      <c r="CG12" t="s">
        <v>44</v>
      </c>
      <c r="CH12" s="18" t="s">
        <v>503</v>
      </c>
      <c r="CI12" t="s">
        <v>44</v>
      </c>
      <c r="CJ12" s="18" t="s">
        <v>503</v>
      </c>
      <c r="CK12" t="s">
        <v>44</v>
      </c>
      <c r="CL12" s="18" t="s">
        <v>503</v>
      </c>
      <c r="CM12" t="s">
        <v>44</v>
      </c>
      <c r="CN12" s="18" t="s">
        <v>503</v>
      </c>
      <c r="CO12" t="s">
        <v>44</v>
      </c>
      <c r="CP12" s="18" t="s">
        <v>503</v>
      </c>
      <c r="CQ12" t="s">
        <v>44</v>
      </c>
      <c r="CR12" s="18" t="s">
        <v>503</v>
      </c>
      <c r="CS12" t="s">
        <v>44</v>
      </c>
      <c r="CT12" s="18" t="s">
        <v>503</v>
      </c>
      <c r="CU12" t="s">
        <v>44</v>
      </c>
      <c r="CV12" s="18" t="s">
        <v>503</v>
      </c>
      <c r="CW12" t="s">
        <v>44</v>
      </c>
      <c r="CX12" s="18" t="s">
        <v>503</v>
      </c>
      <c r="CY12" t="s">
        <v>44</v>
      </c>
      <c r="CZ12" s="18" t="s">
        <v>503</v>
      </c>
      <c r="DA12" t="s">
        <v>44</v>
      </c>
      <c r="DB12" s="18" t="s">
        <v>503</v>
      </c>
      <c r="DC12" t="s">
        <v>44</v>
      </c>
      <c r="DD12" s="18" t="s">
        <v>503</v>
      </c>
      <c r="DE12" t="s">
        <v>44</v>
      </c>
      <c r="DF12" s="18" t="s">
        <v>503</v>
      </c>
      <c r="DG12" t="s">
        <v>44</v>
      </c>
      <c r="DH12" s="18" t="s">
        <v>503</v>
      </c>
      <c r="DI12" t="s">
        <v>44</v>
      </c>
      <c r="DJ12" s="18" t="s">
        <v>503</v>
      </c>
      <c r="DK12" t="s">
        <v>44</v>
      </c>
      <c r="DL12" s="18" t="s">
        <v>503</v>
      </c>
      <c r="DM12" t="s">
        <v>44</v>
      </c>
      <c r="DN12" s="18" t="s">
        <v>503</v>
      </c>
      <c r="DO12" t="s">
        <v>44</v>
      </c>
      <c r="DP12" s="18" t="s">
        <v>503</v>
      </c>
      <c r="DQ12" t="s">
        <v>44</v>
      </c>
      <c r="DR12" s="18" t="s">
        <v>503</v>
      </c>
      <c r="DS12" t="s">
        <v>44</v>
      </c>
      <c r="DT12" s="18" t="s">
        <v>503</v>
      </c>
      <c r="DU12" t="s">
        <v>44</v>
      </c>
      <c r="DV12" s="18" t="s">
        <v>503</v>
      </c>
      <c r="DW12" t="s">
        <v>44</v>
      </c>
      <c r="DX12" s="18" t="s">
        <v>503</v>
      </c>
      <c r="DY12" t="s">
        <v>44</v>
      </c>
      <c r="DZ12" s="18" t="s">
        <v>503</v>
      </c>
      <c r="EA12" t="s">
        <v>44</v>
      </c>
      <c r="EB12" s="18" t="s">
        <v>503</v>
      </c>
      <c r="EC12" t="s">
        <v>44</v>
      </c>
      <c r="ED12" s="18" t="s">
        <v>503</v>
      </c>
      <c r="EE12" t="s">
        <v>44</v>
      </c>
      <c r="EF12" s="18" t="s">
        <v>503</v>
      </c>
      <c r="EG12" t="s">
        <v>44</v>
      </c>
      <c r="EH12" s="18" t="s">
        <v>503</v>
      </c>
      <c r="EI12" t="s">
        <v>44</v>
      </c>
      <c r="EJ12" s="18" t="s">
        <v>503</v>
      </c>
      <c r="EK12" t="s">
        <v>44</v>
      </c>
      <c r="EL12" s="18" t="s">
        <v>503</v>
      </c>
      <c r="EM12" t="s">
        <v>44</v>
      </c>
      <c r="EN12" s="18" t="s">
        <v>503</v>
      </c>
      <c r="EO12" t="s">
        <v>44</v>
      </c>
      <c r="EP12" s="18" t="s">
        <v>503</v>
      </c>
      <c r="EQ12" t="s">
        <v>44</v>
      </c>
      <c r="ER12" s="18" t="s">
        <v>503</v>
      </c>
      <c r="ES12" t="s">
        <v>44</v>
      </c>
      <c r="ET12" s="18" t="s">
        <v>503</v>
      </c>
      <c r="EU12" t="s">
        <v>44</v>
      </c>
      <c r="EV12" s="18" t="s">
        <v>503</v>
      </c>
      <c r="EW12" t="s">
        <v>44</v>
      </c>
      <c r="EX12" s="18" t="s">
        <v>503</v>
      </c>
      <c r="EY12" t="s">
        <v>44</v>
      </c>
      <c r="EZ12" s="18" t="s">
        <v>503</v>
      </c>
      <c r="FA12" t="s">
        <v>44</v>
      </c>
      <c r="FB12" s="18" t="s">
        <v>503</v>
      </c>
      <c r="FC12" t="s">
        <v>44</v>
      </c>
      <c r="FD12" s="18" t="s">
        <v>503</v>
      </c>
      <c r="FE12" t="s">
        <v>44</v>
      </c>
      <c r="FF12" s="18" t="s">
        <v>503</v>
      </c>
      <c r="FG12" t="s">
        <v>44</v>
      </c>
      <c r="FH12" s="18" t="s">
        <v>503</v>
      </c>
      <c r="FI12" t="s">
        <v>44</v>
      </c>
      <c r="FJ12" s="18" t="s">
        <v>503</v>
      </c>
      <c r="FK12" t="s">
        <v>44</v>
      </c>
      <c r="FL12" s="18" t="s">
        <v>503</v>
      </c>
      <c r="FM12" t="s">
        <v>44</v>
      </c>
      <c r="FN12" s="18" t="s">
        <v>503</v>
      </c>
      <c r="FO12" t="s">
        <v>44</v>
      </c>
      <c r="FP12" s="18" t="s">
        <v>503</v>
      </c>
      <c r="FQ12" t="s">
        <v>44</v>
      </c>
      <c r="FR12" s="18" t="s">
        <v>503</v>
      </c>
      <c r="FS12" t="s">
        <v>44</v>
      </c>
      <c r="FT12" s="18" t="s">
        <v>503</v>
      </c>
      <c r="FU12" t="s">
        <v>44</v>
      </c>
      <c r="FV12" s="18" t="s">
        <v>503</v>
      </c>
      <c r="FW12" t="s">
        <v>44</v>
      </c>
      <c r="FX12" s="18" t="s">
        <v>503</v>
      </c>
      <c r="FY12" t="s">
        <v>44</v>
      </c>
      <c r="FZ12" s="18" t="s">
        <v>503</v>
      </c>
      <c r="GA12" t="s">
        <v>44</v>
      </c>
      <c r="GB12" s="18" t="s">
        <v>503</v>
      </c>
      <c r="GC12" t="s">
        <v>44</v>
      </c>
      <c r="GD12" s="18" t="s">
        <v>503</v>
      </c>
      <c r="GE12" t="s">
        <v>44</v>
      </c>
      <c r="GF12" s="18" t="s">
        <v>503</v>
      </c>
      <c r="GG12" t="s">
        <v>44</v>
      </c>
      <c r="GH12" s="18" t="s">
        <v>503</v>
      </c>
      <c r="GI12" t="s">
        <v>44</v>
      </c>
      <c r="GJ12" s="18" t="s">
        <v>503</v>
      </c>
      <c r="GK12" t="s">
        <v>44</v>
      </c>
      <c r="GL12" s="18" t="s">
        <v>503</v>
      </c>
      <c r="GM12" t="s">
        <v>44</v>
      </c>
      <c r="GN12" s="18" t="s">
        <v>503</v>
      </c>
      <c r="GO12" t="s">
        <v>44</v>
      </c>
      <c r="GP12" s="18" t="s">
        <v>503</v>
      </c>
      <c r="GQ12" t="s">
        <v>44</v>
      </c>
      <c r="GR12" s="18" t="s">
        <v>503</v>
      </c>
      <c r="GS12" t="s">
        <v>44</v>
      </c>
      <c r="GT12" s="18" t="s">
        <v>503</v>
      </c>
      <c r="GU12" t="s">
        <v>44</v>
      </c>
      <c r="GV12" s="18" t="s">
        <v>503</v>
      </c>
      <c r="GW12" t="s">
        <v>44</v>
      </c>
      <c r="GX12" s="18" t="s">
        <v>503</v>
      </c>
      <c r="GY12" t="s">
        <v>44</v>
      </c>
      <c r="GZ12" s="18" t="s">
        <v>503</v>
      </c>
      <c r="HA12" t="s">
        <v>44</v>
      </c>
      <c r="HB12" s="18" t="s">
        <v>503</v>
      </c>
      <c r="HC12" t="s">
        <v>44</v>
      </c>
      <c r="HD12" s="18" t="s">
        <v>503</v>
      </c>
      <c r="HE12" t="s">
        <v>44</v>
      </c>
      <c r="HF12" s="18" t="s">
        <v>503</v>
      </c>
      <c r="HG12" t="s">
        <v>44</v>
      </c>
      <c r="HH12" s="18" t="s">
        <v>503</v>
      </c>
      <c r="HI12" t="s">
        <v>44</v>
      </c>
      <c r="HJ12" s="18" t="s">
        <v>503</v>
      </c>
      <c r="HK12" t="s">
        <v>44</v>
      </c>
      <c r="HL12" s="18" t="s">
        <v>503</v>
      </c>
      <c r="HM12" t="s">
        <v>44</v>
      </c>
      <c r="HN12" s="18" t="s">
        <v>503</v>
      </c>
      <c r="HO12" t="s">
        <v>44</v>
      </c>
      <c r="HP12" s="18" t="s">
        <v>503</v>
      </c>
      <c r="HQ12" t="s">
        <v>44</v>
      </c>
      <c r="HR12" s="18" t="s">
        <v>503</v>
      </c>
      <c r="HS12" t="s">
        <v>44</v>
      </c>
      <c r="HT12" s="18" t="s">
        <v>503</v>
      </c>
      <c r="HU12" t="s">
        <v>44</v>
      </c>
      <c r="HV12" s="18" t="s">
        <v>503</v>
      </c>
      <c r="HW12" t="s">
        <v>44</v>
      </c>
      <c r="HX12" s="18" t="s">
        <v>503</v>
      </c>
      <c r="HY12" t="s">
        <v>44</v>
      </c>
      <c r="HZ12" s="18" t="s">
        <v>503</v>
      </c>
      <c r="IA12" t="s">
        <v>44</v>
      </c>
      <c r="IB12" s="18" t="s">
        <v>503</v>
      </c>
      <c r="IC12" t="s">
        <v>44</v>
      </c>
      <c r="ID12" s="18" t="s">
        <v>503</v>
      </c>
      <c r="IE12" t="s">
        <v>44</v>
      </c>
      <c r="IF12" s="18" t="s">
        <v>503</v>
      </c>
      <c r="IG12" t="s">
        <v>44</v>
      </c>
      <c r="IH12" s="18" t="s">
        <v>503</v>
      </c>
      <c r="II12" t="s">
        <v>44</v>
      </c>
      <c r="IJ12" s="18" t="s">
        <v>503</v>
      </c>
      <c r="IK12" t="s">
        <v>44</v>
      </c>
      <c r="IL12" s="18" t="s">
        <v>503</v>
      </c>
      <c r="IM12" t="s">
        <v>44</v>
      </c>
      <c r="IN12" s="18" t="s">
        <v>503</v>
      </c>
      <c r="IO12" t="s">
        <v>44</v>
      </c>
      <c r="IP12" s="18" t="s">
        <v>503</v>
      </c>
      <c r="IQ12" t="s">
        <v>44</v>
      </c>
      <c r="IR12" s="18" t="s">
        <v>503</v>
      </c>
      <c r="IS12" t="s">
        <v>44</v>
      </c>
      <c r="IT12" s="18" t="s">
        <v>503</v>
      </c>
      <c r="IU12" t="s">
        <v>44</v>
      </c>
      <c r="IV12" s="18" t="s">
        <v>503</v>
      </c>
    </row>
    <row r="14" spans="1:256" x14ac:dyDescent="0.15">
      <c r="A14" t="s">
        <v>45</v>
      </c>
      <c r="B14" s="18" t="s">
        <v>504</v>
      </c>
      <c r="C14" t="s">
        <v>45</v>
      </c>
      <c r="D14" s="18" t="s">
        <v>504</v>
      </c>
      <c r="E14" t="s">
        <v>45</v>
      </c>
      <c r="F14" s="18" t="s">
        <v>504</v>
      </c>
      <c r="G14" t="s">
        <v>45</v>
      </c>
      <c r="H14" s="18" t="s">
        <v>504</v>
      </c>
      <c r="I14" t="s">
        <v>45</v>
      </c>
      <c r="J14" s="18" t="s">
        <v>504</v>
      </c>
      <c r="K14" t="s">
        <v>45</v>
      </c>
      <c r="L14" s="18" t="s">
        <v>504</v>
      </c>
      <c r="M14" t="s">
        <v>45</v>
      </c>
      <c r="N14" s="18" t="s">
        <v>504</v>
      </c>
      <c r="O14" t="s">
        <v>45</v>
      </c>
      <c r="P14" s="18" t="s">
        <v>504</v>
      </c>
      <c r="Q14" t="s">
        <v>45</v>
      </c>
      <c r="R14" s="18" t="s">
        <v>504</v>
      </c>
      <c r="S14" t="s">
        <v>45</v>
      </c>
      <c r="T14" s="18" t="s">
        <v>504</v>
      </c>
      <c r="U14" t="s">
        <v>45</v>
      </c>
      <c r="V14" s="18" t="s">
        <v>504</v>
      </c>
      <c r="W14" t="s">
        <v>45</v>
      </c>
      <c r="X14" s="18" t="s">
        <v>504</v>
      </c>
      <c r="Y14" t="s">
        <v>45</v>
      </c>
      <c r="Z14" s="18" t="s">
        <v>504</v>
      </c>
      <c r="AA14" t="s">
        <v>45</v>
      </c>
      <c r="AB14" s="18" t="s">
        <v>504</v>
      </c>
      <c r="AC14" t="s">
        <v>45</v>
      </c>
      <c r="AD14" s="18" t="s">
        <v>504</v>
      </c>
      <c r="AE14" t="s">
        <v>45</v>
      </c>
      <c r="AF14" s="18" t="s">
        <v>504</v>
      </c>
      <c r="AG14" t="s">
        <v>45</v>
      </c>
      <c r="AH14" s="18" t="s">
        <v>504</v>
      </c>
      <c r="AI14" t="s">
        <v>45</v>
      </c>
      <c r="AJ14" s="18" t="s">
        <v>504</v>
      </c>
      <c r="AK14" t="s">
        <v>45</v>
      </c>
      <c r="AL14" s="18" t="s">
        <v>504</v>
      </c>
      <c r="AM14" t="s">
        <v>45</v>
      </c>
      <c r="AN14" s="18" t="s">
        <v>504</v>
      </c>
      <c r="AO14" t="s">
        <v>45</v>
      </c>
      <c r="AP14" s="18" t="s">
        <v>504</v>
      </c>
      <c r="AQ14" t="s">
        <v>45</v>
      </c>
      <c r="AR14" s="18" t="s">
        <v>504</v>
      </c>
      <c r="AS14" t="s">
        <v>45</v>
      </c>
      <c r="AT14" s="18" t="s">
        <v>504</v>
      </c>
      <c r="AU14" t="s">
        <v>45</v>
      </c>
      <c r="AV14" s="18" t="s">
        <v>504</v>
      </c>
      <c r="AW14" t="s">
        <v>45</v>
      </c>
      <c r="AX14" s="18" t="s">
        <v>504</v>
      </c>
      <c r="AY14" t="s">
        <v>45</v>
      </c>
      <c r="AZ14" s="18" t="s">
        <v>504</v>
      </c>
      <c r="BA14" t="s">
        <v>45</v>
      </c>
      <c r="BB14" s="18" t="s">
        <v>504</v>
      </c>
      <c r="BC14" t="s">
        <v>45</v>
      </c>
      <c r="BD14" s="18" t="s">
        <v>504</v>
      </c>
      <c r="BE14" t="s">
        <v>45</v>
      </c>
      <c r="BF14" s="18" t="s">
        <v>504</v>
      </c>
      <c r="BG14" t="s">
        <v>45</v>
      </c>
      <c r="BH14" s="18" t="s">
        <v>504</v>
      </c>
      <c r="BI14" t="s">
        <v>45</v>
      </c>
      <c r="BJ14" s="18" t="s">
        <v>504</v>
      </c>
      <c r="BK14" t="s">
        <v>45</v>
      </c>
      <c r="BL14" s="18" t="s">
        <v>504</v>
      </c>
      <c r="BM14" t="s">
        <v>45</v>
      </c>
      <c r="BN14" s="18" t="s">
        <v>504</v>
      </c>
      <c r="BO14" t="s">
        <v>45</v>
      </c>
      <c r="BP14" s="18" t="s">
        <v>504</v>
      </c>
      <c r="BQ14" t="s">
        <v>45</v>
      </c>
      <c r="BR14" s="18" t="s">
        <v>504</v>
      </c>
      <c r="BS14" t="s">
        <v>45</v>
      </c>
      <c r="BT14" s="18" t="s">
        <v>504</v>
      </c>
      <c r="BU14" t="s">
        <v>45</v>
      </c>
      <c r="BV14" s="18" t="s">
        <v>504</v>
      </c>
      <c r="BW14" t="s">
        <v>45</v>
      </c>
      <c r="BX14" s="18" t="s">
        <v>504</v>
      </c>
      <c r="BY14" t="s">
        <v>45</v>
      </c>
      <c r="BZ14" s="18" t="s">
        <v>504</v>
      </c>
      <c r="CA14" t="s">
        <v>45</v>
      </c>
      <c r="CB14" s="18" t="s">
        <v>504</v>
      </c>
      <c r="CC14" t="s">
        <v>45</v>
      </c>
      <c r="CD14" s="18" t="s">
        <v>504</v>
      </c>
      <c r="CE14" t="s">
        <v>45</v>
      </c>
      <c r="CF14" s="18" t="s">
        <v>504</v>
      </c>
      <c r="CG14" t="s">
        <v>45</v>
      </c>
      <c r="CH14" s="18" t="s">
        <v>504</v>
      </c>
      <c r="CI14" t="s">
        <v>45</v>
      </c>
      <c r="CJ14" s="18" t="s">
        <v>504</v>
      </c>
      <c r="CK14" t="s">
        <v>45</v>
      </c>
      <c r="CL14" s="18" t="s">
        <v>504</v>
      </c>
      <c r="CM14" t="s">
        <v>45</v>
      </c>
      <c r="CN14" s="18" t="s">
        <v>504</v>
      </c>
      <c r="CO14" t="s">
        <v>45</v>
      </c>
      <c r="CP14" s="18" t="s">
        <v>504</v>
      </c>
      <c r="CQ14" t="s">
        <v>45</v>
      </c>
      <c r="CR14" s="18" t="s">
        <v>504</v>
      </c>
      <c r="CS14" t="s">
        <v>45</v>
      </c>
      <c r="CT14" s="18" t="s">
        <v>504</v>
      </c>
      <c r="CU14" t="s">
        <v>45</v>
      </c>
      <c r="CV14" s="18" t="s">
        <v>504</v>
      </c>
      <c r="CW14" t="s">
        <v>45</v>
      </c>
      <c r="CX14" s="18" t="s">
        <v>504</v>
      </c>
      <c r="CY14" t="s">
        <v>45</v>
      </c>
      <c r="CZ14" s="18" t="s">
        <v>504</v>
      </c>
      <c r="DA14" t="s">
        <v>45</v>
      </c>
      <c r="DB14" s="18" t="s">
        <v>504</v>
      </c>
      <c r="DC14" t="s">
        <v>45</v>
      </c>
      <c r="DD14" s="18" t="s">
        <v>504</v>
      </c>
      <c r="DE14" t="s">
        <v>45</v>
      </c>
      <c r="DF14" s="18" t="s">
        <v>504</v>
      </c>
      <c r="DG14" t="s">
        <v>45</v>
      </c>
      <c r="DH14" s="18" t="s">
        <v>504</v>
      </c>
      <c r="DI14" t="s">
        <v>45</v>
      </c>
      <c r="DJ14" s="18" t="s">
        <v>504</v>
      </c>
      <c r="DK14" t="s">
        <v>45</v>
      </c>
      <c r="DL14" s="18" t="s">
        <v>504</v>
      </c>
      <c r="DM14" t="s">
        <v>45</v>
      </c>
      <c r="DN14" s="18" t="s">
        <v>504</v>
      </c>
      <c r="DO14" t="s">
        <v>45</v>
      </c>
      <c r="DP14" s="18" t="s">
        <v>504</v>
      </c>
      <c r="DQ14" t="s">
        <v>45</v>
      </c>
      <c r="DR14" s="18" t="s">
        <v>504</v>
      </c>
      <c r="DS14" t="s">
        <v>45</v>
      </c>
      <c r="DT14" s="18" t="s">
        <v>504</v>
      </c>
      <c r="DU14" t="s">
        <v>45</v>
      </c>
      <c r="DV14" s="18" t="s">
        <v>504</v>
      </c>
      <c r="DW14" t="s">
        <v>45</v>
      </c>
      <c r="DX14" s="18" t="s">
        <v>504</v>
      </c>
      <c r="DY14" t="s">
        <v>45</v>
      </c>
      <c r="DZ14" s="18" t="s">
        <v>504</v>
      </c>
      <c r="EA14" t="s">
        <v>45</v>
      </c>
      <c r="EB14" s="18" t="s">
        <v>504</v>
      </c>
      <c r="EC14" t="s">
        <v>45</v>
      </c>
      <c r="ED14" s="18" t="s">
        <v>504</v>
      </c>
      <c r="EE14" t="s">
        <v>45</v>
      </c>
      <c r="EF14" s="18" t="s">
        <v>504</v>
      </c>
      <c r="EG14" t="s">
        <v>45</v>
      </c>
      <c r="EH14" s="18" t="s">
        <v>504</v>
      </c>
      <c r="EI14" t="s">
        <v>45</v>
      </c>
      <c r="EJ14" s="18" t="s">
        <v>504</v>
      </c>
      <c r="EK14" t="s">
        <v>45</v>
      </c>
      <c r="EL14" s="18" t="s">
        <v>504</v>
      </c>
      <c r="EM14" t="s">
        <v>45</v>
      </c>
      <c r="EN14" s="18" t="s">
        <v>504</v>
      </c>
      <c r="EO14" t="s">
        <v>45</v>
      </c>
      <c r="EP14" s="18" t="s">
        <v>504</v>
      </c>
      <c r="EQ14" t="s">
        <v>45</v>
      </c>
      <c r="ER14" s="18" t="s">
        <v>504</v>
      </c>
      <c r="ES14" t="s">
        <v>45</v>
      </c>
      <c r="ET14" s="18" t="s">
        <v>504</v>
      </c>
      <c r="EU14" t="s">
        <v>45</v>
      </c>
      <c r="EV14" s="18" t="s">
        <v>504</v>
      </c>
      <c r="EW14" t="s">
        <v>45</v>
      </c>
      <c r="EX14" s="18" t="s">
        <v>504</v>
      </c>
      <c r="EY14" t="s">
        <v>45</v>
      </c>
      <c r="EZ14" s="18" t="s">
        <v>504</v>
      </c>
      <c r="FA14" t="s">
        <v>45</v>
      </c>
      <c r="FB14" s="18" t="s">
        <v>504</v>
      </c>
      <c r="FC14" t="s">
        <v>45</v>
      </c>
      <c r="FD14" s="18" t="s">
        <v>504</v>
      </c>
      <c r="FE14" t="s">
        <v>45</v>
      </c>
      <c r="FF14" s="18" t="s">
        <v>504</v>
      </c>
      <c r="FG14" t="s">
        <v>45</v>
      </c>
      <c r="FH14" s="18" t="s">
        <v>504</v>
      </c>
      <c r="FI14" t="s">
        <v>45</v>
      </c>
      <c r="FJ14" s="18" t="s">
        <v>504</v>
      </c>
      <c r="FK14" t="s">
        <v>45</v>
      </c>
      <c r="FL14" s="18" t="s">
        <v>504</v>
      </c>
      <c r="FM14" t="s">
        <v>45</v>
      </c>
      <c r="FN14" s="18" t="s">
        <v>504</v>
      </c>
      <c r="FO14" t="s">
        <v>45</v>
      </c>
      <c r="FP14" s="18" t="s">
        <v>504</v>
      </c>
      <c r="FQ14" t="s">
        <v>45</v>
      </c>
      <c r="FR14" s="18" t="s">
        <v>504</v>
      </c>
      <c r="FS14" t="s">
        <v>45</v>
      </c>
      <c r="FT14" s="18" t="s">
        <v>504</v>
      </c>
      <c r="FU14" t="s">
        <v>45</v>
      </c>
      <c r="FV14" s="18" t="s">
        <v>504</v>
      </c>
      <c r="FW14" t="s">
        <v>45</v>
      </c>
      <c r="FX14" s="18" t="s">
        <v>504</v>
      </c>
      <c r="FY14" t="s">
        <v>45</v>
      </c>
      <c r="FZ14" s="18" t="s">
        <v>504</v>
      </c>
      <c r="GA14" t="s">
        <v>45</v>
      </c>
      <c r="GB14" s="18" t="s">
        <v>504</v>
      </c>
      <c r="GC14" t="s">
        <v>45</v>
      </c>
      <c r="GD14" s="18" t="s">
        <v>504</v>
      </c>
      <c r="GE14" t="s">
        <v>45</v>
      </c>
      <c r="GF14" s="18" t="s">
        <v>504</v>
      </c>
      <c r="GG14" t="s">
        <v>45</v>
      </c>
      <c r="GH14" s="18" t="s">
        <v>504</v>
      </c>
      <c r="GI14" t="s">
        <v>45</v>
      </c>
      <c r="GJ14" s="18" t="s">
        <v>504</v>
      </c>
      <c r="GK14" t="s">
        <v>45</v>
      </c>
      <c r="GL14" s="18" t="s">
        <v>504</v>
      </c>
      <c r="GM14" t="s">
        <v>45</v>
      </c>
      <c r="GN14" s="18" t="s">
        <v>504</v>
      </c>
      <c r="GO14" t="s">
        <v>45</v>
      </c>
      <c r="GP14" s="18" t="s">
        <v>504</v>
      </c>
      <c r="GQ14" t="s">
        <v>45</v>
      </c>
      <c r="GR14" s="18" t="s">
        <v>504</v>
      </c>
      <c r="GS14" t="s">
        <v>45</v>
      </c>
      <c r="GT14" s="18" t="s">
        <v>504</v>
      </c>
      <c r="GU14" t="s">
        <v>45</v>
      </c>
      <c r="GV14" s="18" t="s">
        <v>504</v>
      </c>
      <c r="GW14" t="s">
        <v>45</v>
      </c>
      <c r="GX14" s="18" t="s">
        <v>504</v>
      </c>
      <c r="GY14" t="s">
        <v>45</v>
      </c>
      <c r="GZ14" s="18" t="s">
        <v>504</v>
      </c>
      <c r="HA14" t="s">
        <v>45</v>
      </c>
      <c r="HB14" s="18" t="s">
        <v>504</v>
      </c>
      <c r="HC14" t="s">
        <v>45</v>
      </c>
      <c r="HD14" s="18" t="s">
        <v>504</v>
      </c>
      <c r="HE14" t="s">
        <v>45</v>
      </c>
      <c r="HF14" s="18" t="s">
        <v>504</v>
      </c>
      <c r="HG14" t="s">
        <v>45</v>
      </c>
      <c r="HH14" s="18" t="s">
        <v>504</v>
      </c>
      <c r="HI14" t="s">
        <v>45</v>
      </c>
      <c r="HJ14" s="18" t="s">
        <v>504</v>
      </c>
      <c r="HK14" t="s">
        <v>45</v>
      </c>
      <c r="HL14" s="18" t="s">
        <v>504</v>
      </c>
      <c r="HM14" t="s">
        <v>45</v>
      </c>
      <c r="HN14" s="18" t="s">
        <v>504</v>
      </c>
      <c r="HO14" t="s">
        <v>45</v>
      </c>
      <c r="HP14" s="18" t="s">
        <v>504</v>
      </c>
      <c r="HQ14" t="s">
        <v>45</v>
      </c>
      <c r="HR14" s="18" t="s">
        <v>504</v>
      </c>
      <c r="HS14" t="s">
        <v>45</v>
      </c>
      <c r="HT14" s="18" t="s">
        <v>504</v>
      </c>
      <c r="HU14" t="s">
        <v>45</v>
      </c>
      <c r="HV14" s="18" t="s">
        <v>504</v>
      </c>
      <c r="HW14" t="s">
        <v>45</v>
      </c>
      <c r="HX14" s="18" t="s">
        <v>504</v>
      </c>
      <c r="HY14" t="s">
        <v>45</v>
      </c>
      <c r="HZ14" s="18" t="s">
        <v>504</v>
      </c>
      <c r="IA14" t="s">
        <v>45</v>
      </c>
      <c r="IB14" s="18" t="s">
        <v>504</v>
      </c>
      <c r="IC14" t="s">
        <v>45</v>
      </c>
      <c r="ID14" s="18" t="s">
        <v>504</v>
      </c>
      <c r="IE14" t="s">
        <v>45</v>
      </c>
      <c r="IF14" s="18" t="s">
        <v>504</v>
      </c>
      <c r="IG14" t="s">
        <v>45</v>
      </c>
      <c r="IH14" s="18" t="s">
        <v>504</v>
      </c>
      <c r="II14" t="s">
        <v>45</v>
      </c>
      <c r="IJ14" s="18" t="s">
        <v>504</v>
      </c>
      <c r="IK14" t="s">
        <v>45</v>
      </c>
      <c r="IL14" s="18" t="s">
        <v>504</v>
      </c>
      <c r="IM14" t="s">
        <v>45</v>
      </c>
      <c r="IN14" s="18" t="s">
        <v>504</v>
      </c>
      <c r="IO14" t="s">
        <v>45</v>
      </c>
      <c r="IP14" s="18" t="s">
        <v>504</v>
      </c>
      <c r="IQ14" t="s">
        <v>45</v>
      </c>
      <c r="IR14" s="18" t="s">
        <v>504</v>
      </c>
      <c r="IS14" t="s">
        <v>45</v>
      </c>
      <c r="IT14" s="18" t="s">
        <v>504</v>
      </c>
      <c r="IU14" t="s">
        <v>45</v>
      </c>
      <c r="IV14" s="18" t="s">
        <v>504</v>
      </c>
    </row>
    <row r="16" spans="1:256" x14ac:dyDescent="0.15">
      <c r="A16" t="s">
        <v>46</v>
      </c>
      <c r="B16" s="18" t="s">
        <v>505</v>
      </c>
      <c r="C16" t="s">
        <v>46</v>
      </c>
      <c r="D16" s="18" t="s">
        <v>505</v>
      </c>
      <c r="E16" t="s">
        <v>46</v>
      </c>
      <c r="F16" s="18" t="s">
        <v>505</v>
      </c>
      <c r="G16" t="s">
        <v>46</v>
      </c>
      <c r="H16" s="18" t="s">
        <v>505</v>
      </c>
      <c r="I16" t="s">
        <v>46</v>
      </c>
      <c r="J16" s="18" t="s">
        <v>505</v>
      </c>
      <c r="K16" t="s">
        <v>46</v>
      </c>
      <c r="L16" s="18" t="s">
        <v>505</v>
      </c>
      <c r="M16" t="s">
        <v>46</v>
      </c>
      <c r="N16" s="18" t="s">
        <v>505</v>
      </c>
      <c r="O16" t="s">
        <v>46</v>
      </c>
      <c r="P16" s="18" t="s">
        <v>505</v>
      </c>
      <c r="Q16" t="s">
        <v>46</v>
      </c>
      <c r="R16" s="18" t="s">
        <v>505</v>
      </c>
      <c r="S16" t="s">
        <v>46</v>
      </c>
      <c r="T16" s="18" t="s">
        <v>505</v>
      </c>
      <c r="U16" t="s">
        <v>46</v>
      </c>
      <c r="V16" s="18" t="s">
        <v>505</v>
      </c>
      <c r="W16" t="s">
        <v>46</v>
      </c>
      <c r="X16" s="18" t="s">
        <v>505</v>
      </c>
      <c r="Y16" t="s">
        <v>46</v>
      </c>
      <c r="Z16" s="18" t="s">
        <v>505</v>
      </c>
      <c r="AA16" t="s">
        <v>46</v>
      </c>
      <c r="AB16" s="18" t="s">
        <v>505</v>
      </c>
      <c r="AC16" t="s">
        <v>46</v>
      </c>
      <c r="AD16" s="18" t="s">
        <v>505</v>
      </c>
      <c r="AE16" t="s">
        <v>46</v>
      </c>
      <c r="AF16" s="18" t="s">
        <v>505</v>
      </c>
      <c r="AG16" t="s">
        <v>46</v>
      </c>
      <c r="AH16" s="18" t="s">
        <v>505</v>
      </c>
      <c r="AI16" t="s">
        <v>46</v>
      </c>
      <c r="AJ16" s="18" t="s">
        <v>505</v>
      </c>
      <c r="AK16" t="s">
        <v>46</v>
      </c>
      <c r="AL16" s="18" t="s">
        <v>505</v>
      </c>
      <c r="AM16" t="s">
        <v>46</v>
      </c>
      <c r="AN16" s="18" t="s">
        <v>505</v>
      </c>
      <c r="AO16" t="s">
        <v>46</v>
      </c>
      <c r="AP16" s="18" t="s">
        <v>505</v>
      </c>
      <c r="AQ16" t="s">
        <v>46</v>
      </c>
      <c r="AR16" s="18" t="s">
        <v>505</v>
      </c>
      <c r="AS16" t="s">
        <v>46</v>
      </c>
      <c r="AT16" s="18" t="s">
        <v>505</v>
      </c>
      <c r="AU16" t="s">
        <v>46</v>
      </c>
      <c r="AV16" s="18" t="s">
        <v>505</v>
      </c>
      <c r="AW16" t="s">
        <v>46</v>
      </c>
      <c r="AX16" s="18" t="s">
        <v>505</v>
      </c>
      <c r="AY16" t="s">
        <v>46</v>
      </c>
      <c r="AZ16" s="18" t="s">
        <v>505</v>
      </c>
      <c r="BA16" t="s">
        <v>46</v>
      </c>
      <c r="BB16" s="18" t="s">
        <v>505</v>
      </c>
      <c r="BC16" t="s">
        <v>46</v>
      </c>
      <c r="BD16" s="18" t="s">
        <v>505</v>
      </c>
      <c r="BE16" t="s">
        <v>46</v>
      </c>
      <c r="BF16" s="18" t="s">
        <v>505</v>
      </c>
      <c r="BG16" t="s">
        <v>46</v>
      </c>
      <c r="BH16" s="18" t="s">
        <v>505</v>
      </c>
      <c r="BI16" t="s">
        <v>46</v>
      </c>
      <c r="BJ16" s="18" t="s">
        <v>505</v>
      </c>
      <c r="BK16" t="s">
        <v>46</v>
      </c>
      <c r="BL16" s="18" t="s">
        <v>505</v>
      </c>
      <c r="BM16" t="s">
        <v>46</v>
      </c>
      <c r="BN16" s="18" t="s">
        <v>505</v>
      </c>
      <c r="BO16" t="s">
        <v>46</v>
      </c>
      <c r="BP16" s="18" t="s">
        <v>505</v>
      </c>
      <c r="BQ16" t="s">
        <v>46</v>
      </c>
      <c r="BR16" s="18" t="s">
        <v>505</v>
      </c>
      <c r="BS16" t="s">
        <v>46</v>
      </c>
      <c r="BT16" s="18" t="s">
        <v>505</v>
      </c>
      <c r="BU16" t="s">
        <v>46</v>
      </c>
      <c r="BV16" s="18" t="s">
        <v>505</v>
      </c>
      <c r="BW16" t="s">
        <v>46</v>
      </c>
      <c r="BX16" s="18" t="s">
        <v>505</v>
      </c>
      <c r="BY16" t="s">
        <v>46</v>
      </c>
      <c r="BZ16" s="18" t="s">
        <v>505</v>
      </c>
      <c r="CA16" t="s">
        <v>46</v>
      </c>
      <c r="CB16" s="18" t="s">
        <v>505</v>
      </c>
      <c r="CC16" t="s">
        <v>46</v>
      </c>
      <c r="CD16" s="18" t="s">
        <v>505</v>
      </c>
      <c r="CE16" t="s">
        <v>46</v>
      </c>
      <c r="CF16" s="18" t="s">
        <v>505</v>
      </c>
      <c r="CG16" t="s">
        <v>46</v>
      </c>
      <c r="CH16" s="18" t="s">
        <v>505</v>
      </c>
      <c r="CI16" t="s">
        <v>46</v>
      </c>
      <c r="CJ16" s="18" t="s">
        <v>505</v>
      </c>
      <c r="CK16" t="s">
        <v>46</v>
      </c>
      <c r="CL16" s="18" t="s">
        <v>505</v>
      </c>
      <c r="CM16" t="s">
        <v>46</v>
      </c>
      <c r="CN16" s="18" t="s">
        <v>505</v>
      </c>
      <c r="CO16" t="s">
        <v>46</v>
      </c>
      <c r="CP16" s="18" t="s">
        <v>505</v>
      </c>
      <c r="CQ16" t="s">
        <v>46</v>
      </c>
      <c r="CR16" s="18" t="s">
        <v>505</v>
      </c>
      <c r="CS16" t="s">
        <v>46</v>
      </c>
      <c r="CT16" s="18" t="s">
        <v>505</v>
      </c>
      <c r="CU16" t="s">
        <v>46</v>
      </c>
      <c r="CV16" s="18" t="s">
        <v>505</v>
      </c>
      <c r="CW16" t="s">
        <v>46</v>
      </c>
      <c r="CX16" s="18" t="s">
        <v>505</v>
      </c>
      <c r="CY16" t="s">
        <v>46</v>
      </c>
      <c r="CZ16" s="18" t="s">
        <v>505</v>
      </c>
      <c r="DA16" t="s">
        <v>46</v>
      </c>
      <c r="DB16" s="18" t="s">
        <v>505</v>
      </c>
      <c r="DC16" t="s">
        <v>46</v>
      </c>
      <c r="DD16" s="18" t="s">
        <v>505</v>
      </c>
      <c r="DE16" t="s">
        <v>46</v>
      </c>
      <c r="DF16" s="18" t="s">
        <v>505</v>
      </c>
      <c r="DG16" t="s">
        <v>46</v>
      </c>
      <c r="DH16" s="18" t="s">
        <v>505</v>
      </c>
      <c r="DI16" t="s">
        <v>46</v>
      </c>
      <c r="DJ16" s="18" t="s">
        <v>505</v>
      </c>
      <c r="DK16" t="s">
        <v>46</v>
      </c>
      <c r="DL16" s="18" t="s">
        <v>505</v>
      </c>
      <c r="DM16" t="s">
        <v>46</v>
      </c>
      <c r="DN16" s="18" t="s">
        <v>505</v>
      </c>
      <c r="DO16" t="s">
        <v>46</v>
      </c>
      <c r="DP16" s="18" t="s">
        <v>505</v>
      </c>
      <c r="DQ16" t="s">
        <v>46</v>
      </c>
      <c r="DR16" s="18" t="s">
        <v>505</v>
      </c>
      <c r="DS16" t="s">
        <v>46</v>
      </c>
      <c r="DT16" s="18" t="s">
        <v>505</v>
      </c>
      <c r="DU16" t="s">
        <v>46</v>
      </c>
      <c r="DV16" s="18" t="s">
        <v>505</v>
      </c>
      <c r="DW16" t="s">
        <v>46</v>
      </c>
      <c r="DX16" s="18" t="s">
        <v>505</v>
      </c>
      <c r="DY16" t="s">
        <v>46</v>
      </c>
      <c r="DZ16" s="18" t="s">
        <v>505</v>
      </c>
      <c r="EA16" t="s">
        <v>46</v>
      </c>
      <c r="EB16" s="18" t="s">
        <v>505</v>
      </c>
      <c r="EC16" t="s">
        <v>46</v>
      </c>
      <c r="ED16" s="18" t="s">
        <v>505</v>
      </c>
      <c r="EE16" t="s">
        <v>46</v>
      </c>
      <c r="EF16" s="18" t="s">
        <v>505</v>
      </c>
      <c r="EG16" t="s">
        <v>46</v>
      </c>
      <c r="EH16" s="18" t="s">
        <v>505</v>
      </c>
      <c r="EI16" t="s">
        <v>46</v>
      </c>
      <c r="EJ16" s="18" t="s">
        <v>505</v>
      </c>
      <c r="EK16" t="s">
        <v>46</v>
      </c>
      <c r="EL16" s="18" t="s">
        <v>505</v>
      </c>
      <c r="EM16" t="s">
        <v>46</v>
      </c>
      <c r="EN16" s="18" t="s">
        <v>505</v>
      </c>
      <c r="EO16" t="s">
        <v>46</v>
      </c>
      <c r="EP16" s="18" t="s">
        <v>505</v>
      </c>
      <c r="EQ16" t="s">
        <v>46</v>
      </c>
      <c r="ER16" s="18" t="s">
        <v>505</v>
      </c>
      <c r="ES16" t="s">
        <v>46</v>
      </c>
      <c r="ET16" s="18" t="s">
        <v>505</v>
      </c>
      <c r="EU16" t="s">
        <v>46</v>
      </c>
      <c r="EV16" s="18" t="s">
        <v>505</v>
      </c>
      <c r="EW16" t="s">
        <v>46</v>
      </c>
      <c r="EX16" s="18" t="s">
        <v>505</v>
      </c>
      <c r="EY16" t="s">
        <v>46</v>
      </c>
      <c r="EZ16" s="18" t="s">
        <v>505</v>
      </c>
      <c r="FA16" t="s">
        <v>46</v>
      </c>
      <c r="FB16" s="18" t="s">
        <v>505</v>
      </c>
      <c r="FC16" t="s">
        <v>46</v>
      </c>
      <c r="FD16" s="18" t="s">
        <v>505</v>
      </c>
      <c r="FE16" t="s">
        <v>46</v>
      </c>
      <c r="FF16" s="18" t="s">
        <v>505</v>
      </c>
      <c r="FG16" t="s">
        <v>46</v>
      </c>
      <c r="FH16" s="18" t="s">
        <v>505</v>
      </c>
      <c r="FI16" t="s">
        <v>46</v>
      </c>
      <c r="FJ16" s="18" t="s">
        <v>505</v>
      </c>
      <c r="FK16" t="s">
        <v>46</v>
      </c>
      <c r="FL16" s="18" t="s">
        <v>505</v>
      </c>
      <c r="FM16" t="s">
        <v>46</v>
      </c>
      <c r="FN16" s="18" t="s">
        <v>505</v>
      </c>
      <c r="FO16" t="s">
        <v>46</v>
      </c>
      <c r="FP16" s="18" t="s">
        <v>505</v>
      </c>
      <c r="FQ16" t="s">
        <v>46</v>
      </c>
      <c r="FR16" s="18" t="s">
        <v>505</v>
      </c>
      <c r="FS16" t="s">
        <v>46</v>
      </c>
      <c r="FT16" s="18" t="s">
        <v>505</v>
      </c>
      <c r="FU16" t="s">
        <v>46</v>
      </c>
      <c r="FV16" s="18" t="s">
        <v>505</v>
      </c>
      <c r="FW16" t="s">
        <v>46</v>
      </c>
      <c r="FX16" s="18" t="s">
        <v>505</v>
      </c>
      <c r="FY16" t="s">
        <v>46</v>
      </c>
      <c r="FZ16" s="18" t="s">
        <v>505</v>
      </c>
      <c r="GA16" t="s">
        <v>46</v>
      </c>
      <c r="GB16" s="18" t="s">
        <v>505</v>
      </c>
      <c r="GC16" t="s">
        <v>46</v>
      </c>
      <c r="GD16" s="18" t="s">
        <v>505</v>
      </c>
      <c r="GE16" t="s">
        <v>46</v>
      </c>
      <c r="GF16" s="18" t="s">
        <v>505</v>
      </c>
      <c r="GG16" t="s">
        <v>46</v>
      </c>
      <c r="GH16" s="18" t="s">
        <v>505</v>
      </c>
      <c r="GI16" t="s">
        <v>46</v>
      </c>
      <c r="GJ16" s="18" t="s">
        <v>505</v>
      </c>
      <c r="GK16" t="s">
        <v>46</v>
      </c>
      <c r="GL16" s="18" t="s">
        <v>505</v>
      </c>
      <c r="GM16" t="s">
        <v>46</v>
      </c>
      <c r="GN16" s="18" t="s">
        <v>505</v>
      </c>
      <c r="GO16" t="s">
        <v>46</v>
      </c>
      <c r="GP16" s="18" t="s">
        <v>505</v>
      </c>
      <c r="GQ16" t="s">
        <v>46</v>
      </c>
      <c r="GR16" s="18" t="s">
        <v>505</v>
      </c>
      <c r="GS16" t="s">
        <v>46</v>
      </c>
      <c r="GT16" s="18" t="s">
        <v>505</v>
      </c>
      <c r="GU16" t="s">
        <v>46</v>
      </c>
      <c r="GV16" s="18" t="s">
        <v>505</v>
      </c>
      <c r="GW16" t="s">
        <v>46</v>
      </c>
      <c r="GX16" s="18" t="s">
        <v>505</v>
      </c>
      <c r="GY16" t="s">
        <v>46</v>
      </c>
      <c r="GZ16" s="18" t="s">
        <v>505</v>
      </c>
      <c r="HA16" t="s">
        <v>46</v>
      </c>
      <c r="HB16" s="18" t="s">
        <v>505</v>
      </c>
      <c r="HC16" t="s">
        <v>46</v>
      </c>
      <c r="HD16" s="18" t="s">
        <v>505</v>
      </c>
      <c r="HE16" t="s">
        <v>46</v>
      </c>
      <c r="HF16" s="18" t="s">
        <v>505</v>
      </c>
      <c r="HG16" t="s">
        <v>46</v>
      </c>
      <c r="HH16" s="18" t="s">
        <v>505</v>
      </c>
      <c r="HI16" t="s">
        <v>46</v>
      </c>
      <c r="HJ16" s="18" t="s">
        <v>505</v>
      </c>
      <c r="HK16" t="s">
        <v>46</v>
      </c>
      <c r="HL16" s="18" t="s">
        <v>505</v>
      </c>
      <c r="HM16" t="s">
        <v>46</v>
      </c>
      <c r="HN16" s="18" t="s">
        <v>505</v>
      </c>
      <c r="HO16" t="s">
        <v>46</v>
      </c>
      <c r="HP16" s="18" t="s">
        <v>505</v>
      </c>
      <c r="HQ16" t="s">
        <v>46</v>
      </c>
      <c r="HR16" s="18" t="s">
        <v>505</v>
      </c>
      <c r="HS16" t="s">
        <v>46</v>
      </c>
      <c r="HT16" s="18" t="s">
        <v>505</v>
      </c>
      <c r="HU16" t="s">
        <v>46</v>
      </c>
      <c r="HV16" s="18" t="s">
        <v>505</v>
      </c>
      <c r="HW16" t="s">
        <v>46</v>
      </c>
      <c r="HX16" s="18" t="s">
        <v>505</v>
      </c>
      <c r="HY16" t="s">
        <v>46</v>
      </c>
      <c r="HZ16" s="18" t="s">
        <v>505</v>
      </c>
      <c r="IA16" t="s">
        <v>46</v>
      </c>
      <c r="IB16" s="18" t="s">
        <v>505</v>
      </c>
      <c r="IC16" t="s">
        <v>46</v>
      </c>
      <c r="ID16" s="18" t="s">
        <v>505</v>
      </c>
      <c r="IE16" t="s">
        <v>46</v>
      </c>
      <c r="IF16" s="18" t="s">
        <v>505</v>
      </c>
      <c r="IG16" t="s">
        <v>46</v>
      </c>
      <c r="IH16" s="18" t="s">
        <v>505</v>
      </c>
      <c r="II16" t="s">
        <v>46</v>
      </c>
      <c r="IJ16" s="18" t="s">
        <v>505</v>
      </c>
      <c r="IK16" t="s">
        <v>46</v>
      </c>
      <c r="IL16" s="18" t="s">
        <v>505</v>
      </c>
      <c r="IM16" t="s">
        <v>46</v>
      </c>
      <c r="IN16" s="18" t="s">
        <v>505</v>
      </c>
      <c r="IO16" t="s">
        <v>46</v>
      </c>
      <c r="IP16" s="18" t="s">
        <v>505</v>
      </c>
      <c r="IQ16" t="s">
        <v>46</v>
      </c>
      <c r="IR16" s="18" t="s">
        <v>505</v>
      </c>
      <c r="IS16" t="s">
        <v>46</v>
      </c>
      <c r="IT16" s="18" t="s">
        <v>505</v>
      </c>
      <c r="IU16" t="s">
        <v>46</v>
      </c>
      <c r="IV16" s="18" t="s">
        <v>505</v>
      </c>
    </row>
    <row r="18" spans="1:256" x14ac:dyDescent="0.15">
      <c r="A18" t="s">
        <v>47</v>
      </c>
      <c r="B18" s="18" t="s">
        <v>506</v>
      </c>
      <c r="C18" t="s">
        <v>47</v>
      </c>
      <c r="D18" s="18" t="s">
        <v>506</v>
      </c>
      <c r="E18" t="s">
        <v>47</v>
      </c>
      <c r="F18" s="18" t="s">
        <v>506</v>
      </c>
      <c r="G18" t="s">
        <v>47</v>
      </c>
      <c r="H18" s="18" t="s">
        <v>506</v>
      </c>
      <c r="I18" t="s">
        <v>47</v>
      </c>
      <c r="J18" s="18" t="s">
        <v>506</v>
      </c>
      <c r="K18" t="s">
        <v>47</v>
      </c>
      <c r="L18" s="18" t="s">
        <v>506</v>
      </c>
      <c r="M18" t="s">
        <v>47</v>
      </c>
      <c r="N18" s="18" t="s">
        <v>506</v>
      </c>
      <c r="O18" t="s">
        <v>47</v>
      </c>
      <c r="P18" s="18" t="s">
        <v>506</v>
      </c>
      <c r="Q18" t="s">
        <v>47</v>
      </c>
      <c r="R18" s="18" t="s">
        <v>506</v>
      </c>
      <c r="S18" t="s">
        <v>47</v>
      </c>
      <c r="T18" s="18" t="s">
        <v>506</v>
      </c>
      <c r="U18" t="s">
        <v>47</v>
      </c>
      <c r="V18" s="18" t="s">
        <v>506</v>
      </c>
      <c r="W18" t="s">
        <v>47</v>
      </c>
      <c r="X18" s="18" t="s">
        <v>506</v>
      </c>
      <c r="Y18" t="s">
        <v>47</v>
      </c>
      <c r="Z18" s="18" t="s">
        <v>506</v>
      </c>
      <c r="AA18" t="s">
        <v>47</v>
      </c>
      <c r="AB18" s="18" t="s">
        <v>506</v>
      </c>
      <c r="AC18" t="s">
        <v>47</v>
      </c>
      <c r="AD18" s="18" t="s">
        <v>506</v>
      </c>
      <c r="AE18" t="s">
        <v>47</v>
      </c>
      <c r="AF18" s="18" t="s">
        <v>506</v>
      </c>
      <c r="AG18" t="s">
        <v>47</v>
      </c>
      <c r="AH18" s="18" t="s">
        <v>506</v>
      </c>
      <c r="AI18" t="s">
        <v>47</v>
      </c>
      <c r="AJ18" s="18" t="s">
        <v>506</v>
      </c>
      <c r="AK18" t="s">
        <v>47</v>
      </c>
      <c r="AL18" s="18" t="s">
        <v>506</v>
      </c>
      <c r="AM18" t="s">
        <v>47</v>
      </c>
      <c r="AN18" s="18" t="s">
        <v>506</v>
      </c>
      <c r="AO18" t="s">
        <v>47</v>
      </c>
      <c r="AP18" s="18" t="s">
        <v>506</v>
      </c>
      <c r="AQ18" t="s">
        <v>47</v>
      </c>
      <c r="AR18" s="18" t="s">
        <v>506</v>
      </c>
      <c r="AS18" t="s">
        <v>47</v>
      </c>
      <c r="AT18" s="18" t="s">
        <v>506</v>
      </c>
      <c r="AU18" t="s">
        <v>47</v>
      </c>
      <c r="AV18" s="18" t="s">
        <v>506</v>
      </c>
      <c r="AW18" t="s">
        <v>47</v>
      </c>
      <c r="AX18" s="18" t="s">
        <v>506</v>
      </c>
      <c r="AY18" t="s">
        <v>47</v>
      </c>
      <c r="AZ18" s="18" t="s">
        <v>506</v>
      </c>
      <c r="BA18" t="s">
        <v>47</v>
      </c>
      <c r="BB18" s="18" t="s">
        <v>506</v>
      </c>
      <c r="BC18" t="s">
        <v>47</v>
      </c>
      <c r="BD18" s="18" t="s">
        <v>506</v>
      </c>
      <c r="BE18" t="s">
        <v>47</v>
      </c>
      <c r="BF18" s="18" t="s">
        <v>506</v>
      </c>
      <c r="BG18" t="s">
        <v>47</v>
      </c>
      <c r="BH18" s="18" t="s">
        <v>506</v>
      </c>
      <c r="BI18" t="s">
        <v>47</v>
      </c>
      <c r="BJ18" s="18" t="s">
        <v>506</v>
      </c>
      <c r="BK18" t="s">
        <v>47</v>
      </c>
      <c r="BL18" s="18" t="s">
        <v>506</v>
      </c>
      <c r="BM18" t="s">
        <v>47</v>
      </c>
      <c r="BN18" s="18" t="s">
        <v>506</v>
      </c>
      <c r="BO18" t="s">
        <v>47</v>
      </c>
      <c r="BP18" s="18" t="s">
        <v>506</v>
      </c>
      <c r="BQ18" t="s">
        <v>47</v>
      </c>
      <c r="BR18" s="18" t="s">
        <v>506</v>
      </c>
      <c r="BS18" t="s">
        <v>47</v>
      </c>
      <c r="BT18" s="18" t="s">
        <v>506</v>
      </c>
      <c r="BU18" t="s">
        <v>47</v>
      </c>
      <c r="BV18" s="18" t="s">
        <v>506</v>
      </c>
      <c r="BW18" t="s">
        <v>47</v>
      </c>
      <c r="BX18" s="18" t="s">
        <v>506</v>
      </c>
      <c r="BY18" t="s">
        <v>47</v>
      </c>
      <c r="BZ18" s="18" t="s">
        <v>506</v>
      </c>
      <c r="CA18" t="s">
        <v>47</v>
      </c>
      <c r="CB18" s="18" t="s">
        <v>506</v>
      </c>
      <c r="CC18" t="s">
        <v>47</v>
      </c>
      <c r="CD18" s="18" t="s">
        <v>506</v>
      </c>
      <c r="CE18" t="s">
        <v>47</v>
      </c>
      <c r="CF18" s="18" t="s">
        <v>506</v>
      </c>
      <c r="CG18" t="s">
        <v>47</v>
      </c>
      <c r="CH18" s="18" t="s">
        <v>506</v>
      </c>
      <c r="CI18" t="s">
        <v>47</v>
      </c>
      <c r="CJ18" s="18" t="s">
        <v>506</v>
      </c>
      <c r="CK18" t="s">
        <v>47</v>
      </c>
      <c r="CL18" s="18" t="s">
        <v>506</v>
      </c>
      <c r="CM18" t="s">
        <v>47</v>
      </c>
      <c r="CN18" s="18" t="s">
        <v>506</v>
      </c>
      <c r="CO18" t="s">
        <v>47</v>
      </c>
      <c r="CP18" s="18" t="s">
        <v>506</v>
      </c>
      <c r="CQ18" t="s">
        <v>47</v>
      </c>
      <c r="CR18" s="18" t="s">
        <v>506</v>
      </c>
      <c r="CS18" t="s">
        <v>47</v>
      </c>
      <c r="CT18" s="18" t="s">
        <v>506</v>
      </c>
      <c r="CU18" t="s">
        <v>47</v>
      </c>
      <c r="CV18" s="18" t="s">
        <v>506</v>
      </c>
      <c r="CW18" t="s">
        <v>47</v>
      </c>
      <c r="CX18" s="18" t="s">
        <v>506</v>
      </c>
      <c r="CY18" t="s">
        <v>47</v>
      </c>
      <c r="CZ18" s="18" t="s">
        <v>506</v>
      </c>
      <c r="DA18" t="s">
        <v>47</v>
      </c>
      <c r="DB18" s="18" t="s">
        <v>506</v>
      </c>
      <c r="DC18" t="s">
        <v>47</v>
      </c>
      <c r="DD18" s="18" t="s">
        <v>506</v>
      </c>
      <c r="DE18" t="s">
        <v>47</v>
      </c>
      <c r="DF18" s="18" t="s">
        <v>506</v>
      </c>
      <c r="DG18" t="s">
        <v>47</v>
      </c>
      <c r="DH18" s="18" t="s">
        <v>506</v>
      </c>
      <c r="DI18" t="s">
        <v>47</v>
      </c>
      <c r="DJ18" s="18" t="s">
        <v>506</v>
      </c>
      <c r="DK18" t="s">
        <v>47</v>
      </c>
      <c r="DL18" s="18" t="s">
        <v>506</v>
      </c>
      <c r="DM18" t="s">
        <v>47</v>
      </c>
      <c r="DN18" s="18" t="s">
        <v>506</v>
      </c>
      <c r="DO18" t="s">
        <v>47</v>
      </c>
      <c r="DP18" s="18" t="s">
        <v>506</v>
      </c>
      <c r="DQ18" t="s">
        <v>47</v>
      </c>
      <c r="DR18" s="18" t="s">
        <v>506</v>
      </c>
      <c r="DS18" t="s">
        <v>47</v>
      </c>
      <c r="DT18" s="18" t="s">
        <v>506</v>
      </c>
      <c r="DU18" t="s">
        <v>47</v>
      </c>
      <c r="DV18" s="18" t="s">
        <v>506</v>
      </c>
      <c r="DW18" t="s">
        <v>47</v>
      </c>
      <c r="DX18" s="18" t="s">
        <v>506</v>
      </c>
      <c r="DY18" t="s">
        <v>47</v>
      </c>
      <c r="DZ18" s="18" t="s">
        <v>506</v>
      </c>
      <c r="EA18" t="s">
        <v>47</v>
      </c>
      <c r="EB18" s="18" t="s">
        <v>506</v>
      </c>
      <c r="EC18" t="s">
        <v>47</v>
      </c>
      <c r="ED18" s="18" t="s">
        <v>506</v>
      </c>
      <c r="EE18" t="s">
        <v>47</v>
      </c>
      <c r="EF18" s="18" t="s">
        <v>506</v>
      </c>
      <c r="EG18" t="s">
        <v>47</v>
      </c>
      <c r="EH18" s="18" t="s">
        <v>506</v>
      </c>
      <c r="EI18" t="s">
        <v>47</v>
      </c>
      <c r="EJ18" s="18" t="s">
        <v>506</v>
      </c>
      <c r="EK18" t="s">
        <v>47</v>
      </c>
      <c r="EL18" s="18" t="s">
        <v>506</v>
      </c>
      <c r="EM18" t="s">
        <v>47</v>
      </c>
      <c r="EN18" s="18" t="s">
        <v>506</v>
      </c>
      <c r="EO18" t="s">
        <v>47</v>
      </c>
      <c r="EP18" s="18" t="s">
        <v>506</v>
      </c>
      <c r="EQ18" t="s">
        <v>47</v>
      </c>
      <c r="ER18" s="18" t="s">
        <v>506</v>
      </c>
      <c r="ES18" t="s">
        <v>47</v>
      </c>
      <c r="ET18" s="18" t="s">
        <v>506</v>
      </c>
      <c r="EU18" t="s">
        <v>47</v>
      </c>
      <c r="EV18" s="18" t="s">
        <v>506</v>
      </c>
      <c r="EW18" t="s">
        <v>47</v>
      </c>
      <c r="EX18" s="18" t="s">
        <v>506</v>
      </c>
      <c r="EY18" t="s">
        <v>47</v>
      </c>
      <c r="EZ18" s="18" t="s">
        <v>506</v>
      </c>
      <c r="FA18" t="s">
        <v>47</v>
      </c>
      <c r="FB18" s="18" t="s">
        <v>506</v>
      </c>
      <c r="FC18" t="s">
        <v>47</v>
      </c>
      <c r="FD18" s="18" t="s">
        <v>506</v>
      </c>
      <c r="FE18" t="s">
        <v>47</v>
      </c>
      <c r="FF18" s="18" t="s">
        <v>506</v>
      </c>
      <c r="FG18" t="s">
        <v>47</v>
      </c>
      <c r="FH18" s="18" t="s">
        <v>506</v>
      </c>
      <c r="FI18" t="s">
        <v>47</v>
      </c>
      <c r="FJ18" s="18" t="s">
        <v>506</v>
      </c>
      <c r="FK18" t="s">
        <v>47</v>
      </c>
      <c r="FL18" s="18" t="s">
        <v>506</v>
      </c>
      <c r="FM18" t="s">
        <v>47</v>
      </c>
      <c r="FN18" s="18" t="s">
        <v>506</v>
      </c>
      <c r="FO18" t="s">
        <v>47</v>
      </c>
      <c r="FP18" s="18" t="s">
        <v>506</v>
      </c>
      <c r="FQ18" t="s">
        <v>47</v>
      </c>
      <c r="FR18" s="18" t="s">
        <v>506</v>
      </c>
      <c r="FS18" t="s">
        <v>47</v>
      </c>
      <c r="FT18" s="18" t="s">
        <v>506</v>
      </c>
      <c r="FU18" t="s">
        <v>47</v>
      </c>
      <c r="FV18" s="18" t="s">
        <v>506</v>
      </c>
      <c r="FW18" t="s">
        <v>47</v>
      </c>
      <c r="FX18" s="18" t="s">
        <v>506</v>
      </c>
      <c r="FY18" t="s">
        <v>47</v>
      </c>
      <c r="FZ18" s="18" t="s">
        <v>506</v>
      </c>
      <c r="GA18" t="s">
        <v>47</v>
      </c>
      <c r="GB18" s="18" t="s">
        <v>506</v>
      </c>
      <c r="GC18" t="s">
        <v>47</v>
      </c>
      <c r="GD18" s="18" t="s">
        <v>506</v>
      </c>
      <c r="GE18" t="s">
        <v>47</v>
      </c>
      <c r="GF18" s="18" t="s">
        <v>506</v>
      </c>
      <c r="GG18" t="s">
        <v>47</v>
      </c>
      <c r="GH18" s="18" t="s">
        <v>506</v>
      </c>
      <c r="GI18" t="s">
        <v>47</v>
      </c>
      <c r="GJ18" s="18" t="s">
        <v>506</v>
      </c>
      <c r="GK18" t="s">
        <v>47</v>
      </c>
      <c r="GL18" s="18" t="s">
        <v>506</v>
      </c>
      <c r="GM18" t="s">
        <v>47</v>
      </c>
      <c r="GN18" s="18" t="s">
        <v>506</v>
      </c>
      <c r="GO18" t="s">
        <v>47</v>
      </c>
      <c r="GP18" s="18" t="s">
        <v>506</v>
      </c>
      <c r="GQ18" t="s">
        <v>47</v>
      </c>
      <c r="GR18" s="18" t="s">
        <v>506</v>
      </c>
      <c r="GS18" t="s">
        <v>47</v>
      </c>
      <c r="GT18" s="18" t="s">
        <v>506</v>
      </c>
      <c r="GU18" t="s">
        <v>47</v>
      </c>
      <c r="GV18" s="18" t="s">
        <v>506</v>
      </c>
      <c r="GW18" t="s">
        <v>47</v>
      </c>
      <c r="GX18" s="18" t="s">
        <v>506</v>
      </c>
      <c r="GY18" t="s">
        <v>47</v>
      </c>
      <c r="GZ18" s="18" t="s">
        <v>506</v>
      </c>
      <c r="HA18" t="s">
        <v>47</v>
      </c>
      <c r="HB18" s="18" t="s">
        <v>506</v>
      </c>
      <c r="HC18" t="s">
        <v>47</v>
      </c>
      <c r="HD18" s="18" t="s">
        <v>506</v>
      </c>
      <c r="HE18" t="s">
        <v>47</v>
      </c>
      <c r="HF18" s="18" t="s">
        <v>506</v>
      </c>
      <c r="HG18" t="s">
        <v>47</v>
      </c>
      <c r="HH18" s="18" t="s">
        <v>506</v>
      </c>
      <c r="HI18" t="s">
        <v>47</v>
      </c>
      <c r="HJ18" s="18" t="s">
        <v>506</v>
      </c>
      <c r="HK18" t="s">
        <v>47</v>
      </c>
      <c r="HL18" s="18" t="s">
        <v>506</v>
      </c>
      <c r="HM18" t="s">
        <v>47</v>
      </c>
      <c r="HN18" s="18" t="s">
        <v>506</v>
      </c>
      <c r="HO18" t="s">
        <v>47</v>
      </c>
      <c r="HP18" s="18" t="s">
        <v>506</v>
      </c>
      <c r="HQ18" t="s">
        <v>47</v>
      </c>
      <c r="HR18" s="18" t="s">
        <v>506</v>
      </c>
      <c r="HS18" t="s">
        <v>47</v>
      </c>
      <c r="HT18" s="18" t="s">
        <v>506</v>
      </c>
      <c r="HU18" t="s">
        <v>47</v>
      </c>
      <c r="HV18" s="18" t="s">
        <v>506</v>
      </c>
      <c r="HW18" t="s">
        <v>47</v>
      </c>
      <c r="HX18" s="18" t="s">
        <v>506</v>
      </c>
      <c r="HY18" t="s">
        <v>47</v>
      </c>
      <c r="HZ18" s="18" t="s">
        <v>506</v>
      </c>
      <c r="IA18" t="s">
        <v>47</v>
      </c>
      <c r="IB18" s="18" t="s">
        <v>506</v>
      </c>
      <c r="IC18" t="s">
        <v>47</v>
      </c>
      <c r="ID18" s="18" t="s">
        <v>506</v>
      </c>
      <c r="IE18" t="s">
        <v>47</v>
      </c>
      <c r="IF18" s="18" t="s">
        <v>506</v>
      </c>
      <c r="IG18" t="s">
        <v>47</v>
      </c>
      <c r="IH18" s="18" t="s">
        <v>506</v>
      </c>
      <c r="II18" t="s">
        <v>47</v>
      </c>
      <c r="IJ18" s="18" t="s">
        <v>506</v>
      </c>
      <c r="IK18" t="s">
        <v>47</v>
      </c>
      <c r="IL18" s="18" t="s">
        <v>506</v>
      </c>
      <c r="IM18" t="s">
        <v>47</v>
      </c>
      <c r="IN18" s="18" t="s">
        <v>506</v>
      </c>
      <c r="IO18" t="s">
        <v>47</v>
      </c>
      <c r="IP18" s="18" t="s">
        <v>506</v>
      </c>
      <c r="IQ18" t="s">
        <v>47</v>
      </c>
      <c r="IR18" s="18" t="s">
        <v>506</v>
      </c>
      <c r="IS18" t="s">
        <v>47</v>
      </c>
      <c r="IT18" s="18" t="s">
        <v>506</v>
      </c>
      <c r="IU18" t="s">
        <v>47</v>
      </c>
      <c r="IV18" s="18" t="s">
        <v>506</v>
      </c>
    </row>
    <row r="20" spans="1:256" x14ac:dyDescent="0.15">
      <c r="A20" t="s">
        <v>48</v>
      </c>
      <c r="B20" s="18" t="s">
        <v>507</v>
      </c>
      <c r="C20" t="s">
        <v>48</v>
      </c>
      <c r="D20" s="18" t="s">
        <v>507</v>
      </c>
      <c r="E20" t="s">
        <v>48</v>
      </c>
      <c r="F20" s="18" t="s">
        <v>507</v>
      </c>
      <c r="G20" t="s">
        <v>48</v>
      </c>
      <c r="H20" s="18" t="s">
        <v>507</v>
      </c>
      <c r="I20" t="s">
        <v>48</v>
      </c>
      <c r="J20" s="18" t="s">
        <v>507</v>
      </c>
      <c r="K20" t="s">
        <v>48</v>
      </c>
      <c r="L20" s="18" t="s">
        <v>507</v>
      </c>
      <c r="M20" t="s">
        <v>48</v>
      </c>
      <c r="N20" s="18" t="s">
        <v>507</v>
      </c>
      <c r="O20" t="s">
        <v>48</v>
      </c>
      <c r="P20" s="18" t="s">
        <v>507</v>
      </c>
      <c r="Q20" t="s">
        <v>48</v>
      </c>
      <c r="R20" s="18" t="s">
        <v>507</v>
      </c>
      <c r="S20" t="s">
        <v>48</v>
      </c>
      <c r="T20" s="18" t="s">
        <v>507</v>
      </c>
      <c r="U20" t="s">
        <v>48</v>
      </c>
      <c r="V20" s="18" t="s">
        <v>507</v>
      </c>
      <c r="W20" t="s">
        <v>48</v>
      </c>
      <c r="X20" s="18" t="s">
        <v>507</v>
      </c>
      <c r="Y20" t="s">
        <v>48</v>
      </c>
      <c r="Z20" s="18" t="s">
        <v>507</v>
      </c>
      <c r="AA20" t="s">
        <v>48</v>
      </c>
      <c r="AB20" s="18" t="s">
        <v>507</v>
      </c>
      <c r="AC20" t="s">
        <v>48</v>
      </c>
      <c r="AD20" s="18" t="s">
        <v>507</v>
      </c>
      <c r="AE20" t="s">
        <v>48</v>
      </c>
      <c r="AF20" s="18" t="s">
        <v>507</v>
      </c>
      <c r="AG20" t="s">
        <v>48</v>
      </c>
      <c r="AH20" s="18" t="s">
        <v>507</v>
      </c>
      <c r="AI20" t="s">
        <v>48</v>
      </c>
      <c r="AJ20" s="18" t="s">
        <v>507</v>
      </c>
      <c r="AK20" t="s">
        <v>48</v>
      </c>
      <c r="AL20" s="18" t="s">
        <v>507</v>
      </c>
      <c r="AM20" t="s">
        <v>48</v>
      </c>
      <c r="AN20" s="18" t="s">
        <v>507</v>
      </c>
      <c r="AO20" t="s">
        <v>48</v>
      </c>
      <c r="AP20" s="18" t="s">
        <v>507</v>
      </c>
      <c r="AQ20" t="s">
        <v>48</v>
      </c>
      <c r="AR20" s="18" t="s">
        <v>507</v>
      </c>
      <c r="AS20" t="s">
        <v>48</v>
      </c>
      <c r="AT20" s="18" t="s">
        <v>507</v>
      </c>
      <c r="AU20" t="s">
        <v>48</v>
      </c>
      <c r="AV20" s="18" t="s">
        <v>507</v>
      </c>
      <c r="AW20" t="s">
        <v>48</v>
      </c>
      <c r="AX20" s="18" t="s">
        <v>507</v>
      </c>
      <c r="AY20" t="s">
        <v>48</v>
      </c>
      <c r="AZ20" s="18" t="s">
        <v>507</v>
      </c>
      <c r="BA20" t="s">
        <v>48</v>
      </c>
      <c r="BB20" s="18" t="s">
        <v>507</v>
      </c>
      <c r="BC20" t="s">
        <v>48</v>
      </c>
      <c r="BD20" s="18" t="s">
        <v>507</v>
      </c>
      <c r="BE20" t="s">
        <v>48</v>
      </c>
      <c r="BF20" s="18" t="s">
        <v>507</v>
      </c>
      <c r="BG20" t="s">
        <v>48</v>
      </c>
      <c r="BH20" s="18" t="s">
        <v>507</v>
      </c>
      <c r="BI20" t="s">
        <v>48</v>
      </c>
      <c r="BJ20" s="18" t="s">
        <v>507</v>
      </c>
      <c r="BK20" t="s">
        <v>48</v>
      </c>
      <c r="BL20" s="18" t="s">
        <v>507</v>
      </c>
      <c r="BM20" t="s">
        <v>48</v>
      </c>
      <c r="BN20" s="18" t="s">
        <v>507</v>
      </c>
      <c r="BO20" t="s">
        <v>48</v>
      </c>
      <c r="BP20" s="18" t="s">
        <v>507</v>
      </c>
      <c r="BQ20" t="s">
        <v>48</v>
      </c>
      <c r="BR20" s="18" t="s">
        <v>507</v>
      </c>
      <c r="BS20" t="s">
        <v>48</v>
      </c>
      <c r="BT20" s="18" t="s">
        <v>507</v>
      </c>
      <c r="BU20" t="s">
        <v>48</v>
      </c>
      <c r="BV20" s="18" t="s">
        <v>507</v>
      </c>
      <c r="BW20" t="s">
        <v>48</v>
      </c>
      <c r="BX20" s="18" t="s">
        <v>507</v>
      </c>
      <c r="BY20" t="s">
        <v>48</v>
      </c>
      <c r="BZ20" s="18" t="s">
        <v>507</v>
      </c>
      <c r="CA20" t="s">
        <v>48</v>
      </c>
      <c r="CB20" s="18" t="s">
        <v>507</v>
      </c>
      <c r="CC20" t="s">
        <v>48</v>
      </c>
      <c r="CD20" s="18" t="s">
        <v>507</v>
      </c>
      <c r="CE20" t="s">
        <v>48</v>
      </c>
      <c r="CF20" s="18" t="s">
        <v>507</v>
      </c>
      <c r="CG20" t="s">
        <v>48</v>
      </c>
      <c r="CH20" s="18" t="s">
        <v>507</v>
      </c>
      <c r="CI20" t="s">
        <v>48</v>
      </c>
      <c r="CJ20" s="18" t="s">
        <v>507</v>
      </c>
      <c r="CK20" t="s">
        <v>48</v>
      </c>
      <c r="CL20" s="18" t="s">
        <v>507</v>
      </c>
      <c r="CM20" t="s">
        <v>48</v>
      </c>
      <c r="CN20" s="18" t="s">
        <v>507</v>
      </c>
      <c r="CO20" t="s">
        <v>48</v>
      </c>
      <c r="CP20" s="18" t="s">
        <v>507</v>
      </c>
      <c r="CQ20" t="s">
        <v>48</v>
      </c>
      <c r="CR20" s="18" t="s">
        <v>507</v>
      </c>
      <c r="CS20" t="s">
        <v>48</v>
      </c>
      <c r="CT20" s="18" t="s">
        <v>507</v>
      </c>
      <c r="CU20" t="s">
        <v>48</v>
      </c>
      <c r="CV20" s="18" t="s">
        <v>507</v>
      </c>
      <c r="CW20" t="s">
        <v>48</v>
      </c>
      <c r="CX20" s="18" t="s">
        <v>507</v>
      </c>
      <c r="CY20" t="s">
        <v>48</v>
      </c>
      <c r="CZ20" s="18" t="s">
        <v>507</v>
      </c>
      <c r="DA20" t="s">
        <v>48</v>
      </c>
      <c r="DB20" s="18" t="s">
        <v>507</v>
      </c>
      <c r="DC20" t="s">
        <v>48</v>
      </c>
      <c r="DD20" s="18" t="s">
        <v>507</v>
      </c>
      <c r="DE20" t="s">
        <v>48</v>
      </c>
      <c r="DF20" s="18" t="s">
        <v>507</v>
      </c>
      <c r="DG20" t="s">
        <v>48</v>
      </c>
      <c r="DH20" s="18" t="s">
        <v>507</v>
      </c>
      <c r="DI20" t="s">
        <v>48</v>
      </c>
      <c r="DJ20" s="18" t="s">
        <v>507</v>
      </c>
      <c r="DK20" t="s">
        <v>48</v>
      </c>
      <c r="DL20" s="18" t="s">
        <v>507</v>
      </c>
      <c r="DM20" t="s">
        <v>48</v>
      </c>
      <c r="DN20" s="18" t="s">
        <v>507</v>
      </c>
      <c r="DO20" t="s">
        <v>48</v>
      </c>
      <c r="DP20" s="18" t="s">
        <v>507</v>
      </c>
      <c r="DQ20" t="s">
        <v>48</v>
      </c>
      <c r="DR20" s="18" t="s">
        <v>507</v>
      </c>
      <c r="DS20" t="s">
        <v>48</v>
      </c>
      <c r="DT20" s="18" t="s">
        <v>507</v>
      </c>
      <c r="DU20" t="s">
        <v>48</v>
      </c>
      <c r="DV20" s="18" t="s">
        <v>507</v>
      </c>
      <c r="DW20" t="s">
        <v>48</v>
      </c>
      <c r="DX20" s="18" t="s">
        <v>507</v>
      </c>
      <c r="DY20" t="s">
        <v>48</v>
      </c>
      <c r="DZ20" s="18" t="s">
        <v>507</v>
      </c>
      <c r="EA20" t="s">
        <v>48</v>
      </c>
      <c r="EB20" s="18" t="s">
        <v>507</v>
      </c>
      <c r="EC20" t="s">
        <v>48</v>
      </c>
      <c r="ED20" s="18" t="s">
        <v>507</v>
      </c>
      <c r="EE20" t="s">
        <v>48</v>
      </c>
      <c r="EF20" s="18" t="s">
        <v>507</v>
      </c>
      <c r="EG20" t="s">
        <v>48</v>
      </c>
      <c r="EH20" s="18" t="s">
        <v>507</v>
      </c>
      <c r="EI20" t="s">
        <v>48</v>
      </c>
      <c r="EJ20" s="18" t="s">
        <v>507</v>
      </c>
      <c r="EK20" t="s">
        <v>48</v>
      </c>
      <c r="EL20" s="18" t="s">
        <v>507</v>
      </c>
      <c r="EM20" t="s">
        <v>48</v>
      </c>
      <c r="EN20" s="18" t="s">
        <v>507</v>
      </c>
      <c r="EO20" t="s">
        <v>48</v>
      </c>
      <c r="EP20" s="18" t="s">
        <v>507</v>
      </c>
      <c r="EQ20" t="s">
        <v>48</v>
      </c>
      <c r="ER20" s="18" t="s">
        <v>507</v>
      </c>
      <c r="ES20" t="s">
        <v>48</v>
      </c>
      <c r="ET20" s="18" t="s">
        <v>507</v>
      </c>
      <c r="EU20" t="s">
        <v>48</v>
      </c>
      <c r="EV20" s="18" t="s">
        <v>507</v>
      </c>
      <c r="EW20" t="s">
        <v>48</v>
      </c>
      <c r="EX20" s="18" t="s">
        <v>507</v>
      </c>
      <c r="EY20" t="s">
        <v>48</v>
      </c>
      <c r="EZ20" s="18" t="s">
        <v>507</v>
      </c>
      <c r="FA20" t="s">
        <v>48</v>
      </c>
      <c r="FB20" s="18" t="s">
        <v>507</v>
      </c>
      <c r="FC20" t="s">
        <v>48</v>
      </c>
      <c r="FD20" s="18" t="s">
        <v>507</v>
      </c>
      <c r="FE20" t="s">
        <v>48</v>
      </c>
      <c r="FF20" s="18" t="s">
        <v>507</v>
      </c>
      <c r="FG20" t="s">
        <v>48</v>
      </c>
      <c r="FH20" s="18" t="s">
        <v>507</v>
      </c>
      <c r="FI20" t="s">
        <v>48</v>
      </c>
      <c r="FJ20" s="18" t="s">
        <v>507</v>
      </c>
      <c r="FK20" t="s">
        <v>48</v>
      </c>
      <c r="FL20" s="18" t="s">
        <v>507</v>
      </c>
      <c r="FM20" t="s">
        <v>48</v>
      </c>
      <c r="FN20" s="18" t="s">
        <v>507</v>
      </c>
      <c r="FO20" t="s">
        <v>48</v>
      </c>
      <c r="FP20" s="18" t="s">
        <v>507</v>
      </c>
      <c r="FQ20" t="s">
        <v>48</v>
      </c>
      <c r="FR20" s="18" t="s">
        <v>507</v>
      </c>
      <c r="FS20" t="s">
        <v>48</v>
      </c>
      <c r="FT20" s="18" t="s">
        <v>507</v>
      </c>
      <c r="FU20" t="s">
        <v>48</v>
      </c>
      <c r="FV20" s="18" t="s">
        <v>507</v>
      </c>
      <c r="FW20" t="s">
        <v>48</v>
      </c>
      <c r="FX20" s="18" t="s">
        <v>507</v>
      </c>
      <c r="FY20" t="s">
        <v>48</v>
      </c>
      <c r="FZ20" s="18" t="s">
        <v>507</v>
      </c>
      <c r="GA20" t="s">
        <v>48</v>
      </c>
      <c r="GB20" s="18" t="s">
        <v>507</v>
      </c>
      <c r="GC20" t="s">
        <v>48</v>
      </c>
      <c r="GD20" s="18" t="s">
        <v>507</v>
      </c>
      <c r="GE20" t="s">
        <v>48</v>
      </c>
      <c r="GF20" s="18" t="s">
        <v>507</v>
      </c>
      <c r="GG20" t="s">
        <v>48</v>
      </c>
      <c r="GH20" s="18" t="s">
        <v>507</v>
      </c>
      <c r="GI20" t="s">
        <v>48</v>
      </c>
      <c r="GJ20" s="18" t="s">
        <v>507</v>
      </c>
      <c r="GK20" t="s">
        <v>48</v>
      </c>
      <c r="GL20" s="18" t="s">
        <v>507</v>
      </c>
      <c r="GM20" t="s">
        <v>48</v>
      </c>
      <c r="GN20" s="18" t="s">
        <v>507</v>
      </c>
      <c r="GO20" t="s">
        <v>48</v>
      </c>
      <c r="GP20" s="18" t="s">
        <v>507</v>
      </c>
      <c r="GQ20" t="s">
        <v>48</v>
      </c>
      <c r="GR20" s="18" t="s">
        <v>507</v>
      </c>
      <c r="GS20" t="s">
        <v>48</v>
      </c>
      <c r="GT20" s="18" t="s">
        <v>507</v>
      </c>
      <c r="GU20" t="s">
        <v>48</v>
      </c>
      <c r="GV20" s="18" t="s">
        <v>507</v>
      </c>
      <c r="GW20" t="s">
        <v>48</v>
      </c>
      <c r="GX20" s="18" t="s">
        <v>507</v>
      </c>
      <c r="GY20" t="s">
        <v>48</v>
      </c>
      <c r="GZ20" s="18" t="s">
        <v>507</v>
      </c>
      <c r="HA20" t="s">
        <v>48</v>
      </c>
      <c r="HB20" s="18" t="s">
        <v>507</v>
      </c>
      <c r="HC20" t="s">
        <v>48</v>
      </c>
      <c r="HD20" s="18" t="s">
        <v>507</v>
      </c>
      <c r="HE20" t="s">
        <v>48</v>
      </c>
      <c r="HF20" s="18" t="s">
        <v>507</v>
      </c>
      <c r="HG20" t="s">
        <v>48</v>
      </c>
      <c r="HH20" s="18" t="s">
        <v>507</v>
      </c>
      <c r="HI20" t="s">
        <v>48</v>
      </c>
      <c r="HJ20" s="18" t="s">
        <v>507</v>
      </c>
      <c r="HK20" t="s">
        <v>48</v>
      </c>
      <c r="HL20" s="18" t="s">
        <v>507</v>
      </c>
      <c r="HM20" t="s">
        <v>48</v>
      </c>
      <c r="HN20" s="18" t="s">
        <v>507</v>
      </c>
      <c r="HO20" t="s">
        <v>48</v>
      </c>
      <c r="HP20" s="18" t="s">
        <v>507</v>
      </c>
      <c r="HQ20" t="s">
        <v>48</v>
      </c>
      <c r="HR20" s="18" t="s">
        <v>507</v>
      </c>
      <c r="HS20" t="s">
        <v>48</v>
      </c>
      <c r="HT20" s="18" t="s">
        <v>507</v>
      </c>
      <c r="HU20" t="s">
        <v>48</v>
      </c>
      <c r="HV20" s="18" t="s">
        <v>507</v>
      </c>
      <c r="HW20" t="s">
        <v>48</v>
      </c>
      <c r="HX20" s="18" t="s">
        <v>507</v>
      </c>
      <c r="HY20" t="s">
        <v>48</v>
      </c>
      <c r="HZ20" s="18" t="s">
        <v>507</v>
      </c>
      <c r="IA20" t="s">
        <v>48</v>
      </c>
      <c r="IB20" s="18" t="s">
        <v>507</v>
      </c>
      <c r="IC20" t="s">
        <v>48</v>
      </c>
      <c r="ID20" s="18" t="s">
        <v>507</v>
      </c>
      <c r="IE20" t="s">
        <v>48</v>
      </c>
      <c r="IF20" s="18" t="s">
        <v>507</v>
      </c>
      <c r="IG20" t="s">
        <v>48</v>
      </c>
      <c r="IH20" s="18" t="s">
        <v>507</v>
      </c>
      <c r="II20" t="s">
        <v>48</v>
      </c>
      <c r="IJ20" s="18" t="s">
        <v>507</v>
      </c>
      <c r="IK20" t="s">
        <v>48</v>
      </c>
      <c r="IL20" s="18" t="s">
        <v>507</v>
      </c>
      <c r="IM20" t="s">
        <v>48</v>
      </c>
      <c r="IN20" s="18" t="s">
        <v>507</v>
      </c>
      <c r="IO20" t="s">
        <v>48</v>
      </c>
      <c r="IP20" s="18" t="s">
        <v>507</v>
      </c>
      <c r="IQ20" t="s">
        <v>48</v>
      </c>
      <c r="IR20" s="18" t="s">
        <v>507</v>
      </c>
      <c r="IS20" t="s">
        <v>48</v>
      </c>
      <c r="IT20" s="18" t="s">
        <v>507</v>
      </c>
      <c r="IU20" t="s">
        <v>48</v>
      </c>
      <c r="IV20" s="18" t="s">
        <v>507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280</v>
      </c>
      <c r="B22" s="18" t="s">
        <v>508</v>
      </c>
      <c r="C22" t="s">
        <v>280</v>
      </c>
      <c r="D22" s="18" t="s">
        <v>508</v>
      </c>
      <c r="E22" t="s">
        <v>280</v>
      </c>
      <c r="F22" s="18" t="s">
        <v>508</v>
      </c>
      <c r="G22" t="s">
        <v>280</v>
      </c>
      <c r="H22" s="18" t="s">
        <v>508</v>
      </c>
      <c r="I22" t="s">
        <v>280</v>
      </c>
      <c r="J22" s="18" t="s">
        <v>508</v>
      </c>
      <c r="K22" t="s">
        <v>280</v>
      </c>
      <c r="L22" s="18" t="s">
        <v>508</v>
      </c>
      <c r="M22" t="s">
        <v>280</v>
      </c>
      <c r="N22" s="18" t="s">
        <v>508</v>
      </c>
      <c r="O22" t="s">
        <v>280</v>
      </c>
      <c r="P22" s="18" t="s">
        <v>508</v>
      </c>
      <c r="Q22" t="s">
        <v>280</v>
      </c>
      <c r="R22" s="18" t="s">
        <v>508</v>
      </c>
      <c r="S22" t="s">
        <v>280</v>
      </c>
      <c r="T22" s="18" t="s">
        <v>508</v>
      </c>
      <c r="U22" t="s">
        <v>280</v>
      </c>
      <c r="V22" s="18" t="s">
        <v>508</v>
      </c>
      <c r="W22" t="s">
        <v>280</v>
      </c>
      <c r="X22" s="18" t="s">
        <v>508</v>
      </c>
      <c r="Y22" t="s">
        <v>280</v>
      </c>
      <c r="Z22" s="18" t="s">
        <v>508</v>
      </c>
      <c r="AA22" t="s">
        <v>280</v>
      </c>
      <c r="AB22" s="18" t="s">
        <v>508</v>
      </c>
      <c r="AC22" t="s">
        <v>280</v>
      </c>
      <c r="AD22" s="18" t="s">
        <v>508</v>
      </c>
      <c r="AE22" t="s">
        <v>280</v>
      </c>
      <c r="AF22" s="18" t="s">
        <v>508</v>
      </c>
      <c r="AG22" t="s">
        <v>280</v>
      </c>
      <c r="AH22" s="18" t="s">
        <v>508</v>
      </c>
      <c r="AI22" t="s">
        <v>280</v>
      </c>
      <c r="AJ22" s="18" t="s">
        <v>508</v>
      </c>
      <c r="AK22" t="s">
        <v>280</v>
      </c>
      <c r="AL22" s="18" t="s">
        <v>508</v>
      </c>
      <c r="AM22" t="s">
        <v>280</v>
      </c>
      <c r="AN22" s="18" t="s">
        <v>508</v>
      </c>
      <c r="AO22" t="s">
        <v>280</v>
      </c>
      <c r="AP22" s="18" t="s">
        <v>508</v>
      </c>
      <c r="AQ22" t="s">
        <v>280</v>
      </c>
      <c r="AR22" s="18" t="s">
        <v>508</v>
      </c>
      <c r="AS22" t="s">
        <v>280</v>
      </c>
      <c r="AT22" s="18" t="s">
        <v>508</v>
      </c>
      <c r="AU22" t="s">
        <v>280</v>
      </c>
      <c r="AV22" s="18" t="s">
        <v>508</v>
      </c>
      <c r="AW22" t="s">
        <v>280</v>
      </c>
      <c r="AX22" s="18" t="s">
        <v>508</v>
      </c>
      <c r="AY22" t="s">
        <v>280</v>
      </c>
      <c r="AZ22" s="18" t="s">
        <v>508</v>
      </c>
      <c r="BA22" t="s">
        <v>280</v>
      </c>
      <c r="BB22" s="18" t="s">
        <v>508</v>
      </c>
      <c r="BC22" t="s">
        <v>280</v>
      </c>
      <c r="BD22" s="18" t="s">
        <v>508</v>
      </c>
      <c r="BE22" t="s">
        <v>280</v>
      </c>
      <c r="BF22" s="18" t="s">
        <v>508</v>
      </c>
      <c r="BG22" t="s">
        <v>280</v>
      </c>
      <c r="BH22" s="18" t="s">
        <v>508</v>
      </c>
      <c r="BI22" t="s">
        <v>280</v>
      </c>
      <c r="BJ22" s="18" t="s">
        <v>508</v>
      </c>
      <c r="BK22" t="s">
        <v>280</v>
      </c>
      <c r="BL22" s="18" t="s">
        <v>508</v>
      </c>
      <c r="BM22" t="s">
        <v>280</v>
      </c>
      <c r="BN22" s="18" t="s">
        <v>508</v>
      </c>
      <c r="BO22" t="s">
        <v>280</v>
      </c>
      <c r="BP22" s="18" t="s">
        <v>508</v>
      </c>
      <c r="BQ22" t="s">
        <v>280</v>
      </c>
      <c r="BR22" s="18" t="s">
        <v>508</v>
      </c>
      <c r="BS22" t="s">
        <v>280</v>
      </c>
      <c r="BT22" s="18" t="s">
        <v>508</v>
      </c>
      <c r="BU22" t="s">
        <v>280</v>
      </c>
      <c r="BV22" s="18" t="s">
        <v>508</v>
      </c>
      <c r="BW22" t="s">
        <v>280</v>
      </c>
      <c r="BX22" s="18" t="s">
        <v>508</v>
      </c>
      <c r="BY22" t="s">
        <v>280</v>
      </c>
      <c r="BZ22" s="18" t="s">
        <v>508</v>
      </c>
      <c r="CA22" t="s">
        <v>280</v>
      </c>
      <c r="CB22" s="18" t="s">
        <v>508</v>
      </c>
      <c r="CC22" t="s">
        <v>280</v>
      </c>
      <c r="CD22" s="18" t="s">
        <v>508</v>
      </c>
      <c r="CE22" t="s">
        <v>280</v>
      </c>
      <c r="CF22" s="18" t="s">
        <v>508</v>
      </c>
      <c r="CG22" t="s">
        <v>280</v>
      </c>
      <c r="CH22" s="18" t="s">
        <v>508</v>
      </c>
      <c r="CI22" t="s">
        <v>280</v>
      </c>
      <c r="CJ22" s="18" t="s">
        <v>508</v>
      </c>
      <c r="CK22" t="s">
        <v>280</v>
      </c>
      <c r="CL22" s="18" t="s">
        <v>508</v>
      </c>
      <c r="CM22" t="s">
        <v>280</v>
      </c>
      <c r="CN22" s="18" t="s">
        <v>508</v>
      </c>
      <c r="CO22" t="s">
        <v>280</v>
      </c>
      <c r="CP22" s="18" t="s">
        <v>508</v>
      </c>
      <c r="CQ22" t="s">
        <v>280</v>
      </c>
      <c r="CR22" s="18" t="s">
        <v>508</v>
      </c>
      <c r="CS22" t="s">
        <v>280</v>
      </c>
      <c r="CT22" s="18" t="s">
        <v>508</v>
      </c>
      <c r="CU22" t="s">
        <v>280</v>
      </c>
      <c r="CV22" s="18" t="s">
        <v>508</v>
      </c>
      <c r="CW22" t="s">
        <v>280</v>
      </c>
      <c r="CX22" s="18" t="s">
        <v>508</v>
      </c>
      <c r="CY22" t="s">
        <v>280</v>
      </c>
      <c r="CZ22" s="18" t="s">
        <v>508</v>
      </c>
      <c r="DA22" t="s">
        <v>280</v>
      </c>
      <c r="DB22" s="18" t="s">
        <v>508</v>
      </c>
      <c r="DC22" t="s">
        <v>280</v>
      </c>
      <c r="DD22" s="18" t="s">
        <v>508</v>
      </c>
      <c r="DE22" t="s">
        <v>280</v>
      </c>
      <c r="DF22" s="18" t="s">
        <v>508</v>
      </c>
      <c r="DG22" t="s">
        <v>280</v>
      </c>
      <c r="DH22" s="18" t="s">
        <v>508</v>
      </c>
      <c r="DI22" t="s">
        <v>280</v>
      </c>
      <c r="DJ22" s="18" t="s">
        <v>508</v>
      </c>
      <c r="DK22" t="s">
        <v>280</v>
      </c>
      <c r="DL22" s="18" t="s">
        <v>508</v>
      </c>
      <c r="DM22" t="s">
        <v>280</v>
      </c>
      <c r="DN22" s="18" t="s">
        <v>508</v>
      </c>
      <c r="DO22" t="s">
        <v>280</v>
      </c>
      <c r="DP22" s="18" t="s">
        <v>508</v>
      </c>
      <c r="DQ22" t="s">
        <v>280</v>
      </c>
      <c r="DR22" s="18" t="s">
        <v>508</v>
      </c>
      <c r="DS22" t="s">
        <v>280</v>
      </c>
      <c r="DT22" s="18" t="s">
        <v>508</v>
      </c>
      <c r="DU22" t="s">
        <v>280</v>
      </c>
      <c r="DV22" s="18" t="s">
        <v>508</v>
      </c>
      <c r="DW22" t="s">
        <v>280</v>
      </c>
      <c r="DX22" s="18" t="s">
        <v>508</v>
      </c>
      <c r="DY22" t="s">
        <v>280</v>
      </c>
      <c r="DZ22" s="18" t="s">
        <v>508</v>
      </c>
      <c r="EA22" t="s">
        <v>280</v>
      </c>
      <c r="EB22" s="18" t="s">
        <v>508</v>
      </c>
      <c r="EC22" t="s">
        <v>280</v>
      </c>
      <c r="ED22" s="18" t="s">
        <v>508</v>
      </c>
      <c r="EE22" t="s">
        <v>280</v>
      </c>
      <c r="EF22" s="18" t="s">
        <v>508</v>
      </c>
      <c r="EG22" t="s">
        <v>280</v>
      </c>
      <c r="EH22" s="18" t="s">
        <v>508</v>
      </c>
      <c r="EI22" t="s">
        <v>280</v>
      </c>
      <c r="EJ22" s="18" t="s">
        <v>508</v>
      </c>
      <c r="EK22" t="s">
        <v>280</v>
      </c>
      <c r="EL22" s="18" t="s">
        <v>508</v>
      </c>
      <c r="EM22" t="s">
        <v>280</v>
      </c>
      <c r="EN22" s="18" t="s">
        <v>508</v>
      </c>
      <c r="EO22" t="s">
        <v>280</v>
      </c>
      <c r="EP22" s="18" t="s">
        <v>508</v>
      </c>
      <c r="EQ22" t="s">
        <v>280</v>
      </c>
      <c r="ER22" s="18" t="s">
        <v>508</v>
      </c>
      <c r="ES22" t="s">
        <v>280</v>
      </c>
      <c r="ET22" s="18" t="s">
        <v>508</v>
      </c>
      <c r="EU22" t="s">
        <v>280</v>
      </c>
      <c r="EV22" s="18" t="s">
        <v>508</v>
      </c>
      <c r="EW22" t="s">
        <v>280</v>
      </c>
      <c r="EX22" s="18" t="s">
        <v>508</v>
      </c>
      <c r="EY22" t="s">
        <v>280</v>
      </c>
      <c r="EZ22" s="18" t="s">
        <v>508</v>
      </c>
      <c r="FA22" t="s">
        <v>280</v>
      </c>
      <c r="FB22" s="18" t="s">
        <v>508</v>
      </c>
      <c r="FC22" t="s">
        <v>280</v>
      </c>
      <c r="FD22" s="18" t="s">
        <v>508</v>
      </c>
      <c r="FE22" t="s">
        <v>280</v>
      </c>
      <c r="FF22" s="18" t="s">
        <v>508</v>
      </c>
      <c r="FG22" t="s">
        <v>280</v>
      </c>
      <c r="FH22" s="18" t="s">
        <v>508</v>
      </c>
      <c r="FI22" t="s">
        <v>280</v>
      </c>
      <c r="FJ22" s="18" t="s">
        <v>508</v>
      </c>
      <c r="FK22" t="s">
        <v>280</v>
      </c>
      <c r="FL22" s="18" t="s">
        <v>508</v>
      </c>
      <c r="FM22" t="s">
        <v>280</v>
      </c>
      <c r="FN22" s="18" t="s">
        <v>508</v>
      </c>
      <c r="FO22" t="s">
        <v>280</v>
      </c>
      <c r="FP22" s="18" t="s">
        <v>508</v>
      </c>
      <c r="FQ22" t="s">
        <v>280</v>
      </c>
      <c r="FR22" s="18" t="s">
        <v>508</v>
      </c>
      <c r="FS22" t="s">
        <v>280</v>
      </c>
      <c r="FT22" s="18" t="s">
        <v>508</v>
      </c>
      <c r="FU22" t="s">
        <v>280</v>
      </c>
      <c r="FV22" s="18" t="s">
        <v>508</v>
      </c>
      <c r="FW22" t="s">
        <v>280</v>
      </c>
      <c r="FX22" s="18" t="s">
        <v>508</v>
      </c>
      <c r="FY22" t="s">
        <v>280</v>
      </c>
      <c r="FZ22" s="18" t="s">
        <v>508</v>
      </c>
      <c r="GA22" t="s">
        <v>280</v>
      </c>
      <c r="GB22" s="18" t="s">
        <v>508</v>
      </c>
      <c r="GC22" t="s">
        <v>280</v>
      </c>
      <c r="GD22" s="18" t="s">
        <v>508</v>
      </c>
      <c r="GE22" t="s">
        <v>280</v>
      </c>
      <c r="GF22" s="18" t="s">
        <v>508</v>
      </c>
      <c r="GG22" t="s">
        <v>280</v>
      </c>
      <c r="GH22" s="18" t="s">
        <v>508</v>
      </c>
      <c r="GI22" t="s">
        <v>280</v>
      </c>
      <c r="GJ22" s="18" t="s">
        <v>508</v>
      </c>
      <c r="GK22" t="s">
        <v>280</v>
      </c>
      <c r="GL22" s="18" t="s">
        <v>508</v>
      </c>
      <c r="GM22" t="s">
        <v>280</v>
      </c>
      <c r="GN22" s="18" t="s">
        <v>508</v>
      </c>
      <c r="GO22" t="s">
        <v>280</v>
      </c>
      <c r="GP22" s="18" t="s">
        <v>508</v>
      </c>
      <c r="GQ22" t="s">
        <v>280</v>
      </c>
      <c r="GR22" s="18" t="s">
        <v>508</v>
      </c>
      <c r="GS22" t="s">
        <v>280</v>
      </c>
      <c r="GT22" s="18" t="s">
        <v>508</v>
      </c>
      <c r="GU22" t="s">
        <v>280</v>
      </c>
      <c r="GV22" s="18" t="s">
        <v>508</v>
      </c>
      <c r="GW22" t="s">
        <v>280</v>
      </c>
      <c r="GX22" s="18" t="s">
        <v>508</v>
      </c>
      <c r="GY22" t="s">
        <v>280</v>
      </c>
      <c r="GZ22" s="18" t="s">
        <v>508</v>
      </c>
      <c r="HA22" t="s">
        <v>280</v>
      </c>
      <c r="HB22" s="18" t="s">
        <v>508</v>
      </c>
      <c r="HC22" t="s">
        <v>280</v>
      </c>
      <c r="HD22" s="18" t="s">
        <v>508</v>
      </c>
      <c r="HE22" t="s">
        <v>280</v>
      </c>
      <c r="HF22" s="18" t="s">
        <v>508</v>
      </c>
      <c r="HG22" t="s">
        <v>280</v>
      </c>
      <c r="HH22" s="18" t="s">
        <v>508</v>
      </c>
      <c r="HI22" t="s">
        <v>280</v>
      </c>
      <c r="HJ22" s="18" t="s">
        <v>508</v>
      </c>
      <c r="HK22" t="s">
        <v>280</v>
      </c>
      <c r="HL22" s="18" t="s">
        <v>508</v>
      </c>
      <c r="HM22" t="s">
        <v>280</v>
      </c>
      <c r="HN22" s="18" t="s">
        <v>508</v>
      </c>
      <c r="HO22" t="s">
        <v>280</v>
      </c>
      <c r="HP22" s="18" t="s">
        <v>508</v>
      </c>
      <c r="HQ22" t="s">
        <v>280</v>
      </c>
      <c r="HR22" s="18" t="s">
        <v>508</v>
      </c>
      <c r="HS22" t="s">
        <v>280</v>
      </c>
      <c r="HT22" s="18" t="s">
        <v>508</v>
      </c>
      <c r="HU22" t="s">
        <v>280</v>
      </c>
      <c r="HV22" s="18" t="s">
        <v>508</v>
      </c>
      <c r="HW22" t="s">
        <v>280</v>
      </c>
      <c r="HX22" s="18" t="s">
        <v>508</v>
      </c>
      <c r="HY22" t="s">
        <v>280</v>
      </c>
      <c r="HZ22" s="18" t="s">
        <v>508</v>
      </c>
      <c r="IA22" t="s">
        <v>280</v>
      </c>
      <c r="IB22" s="18" t="s">
        <v>508</v>
      </c>
      <c r="IC22" t="s">
        <v>280</v>
      </c>
      <c r="ID22" s="18" t="s">
        <v>508</v>
      </c>
      <c r="IE22" t="s">
        <v>280</v>
      </c>
      <c r="IF22" s="18" t="s">
        <v>508</v>
      </c>
      <c r="IG22" t="s">
        <v>280</v>
      </c>
      <c r="IH22" s="18" t="s">
        <v>508</v>
      </c>
      <c r="II22" t="s">
        <v>280</v>
      </c>
      <c r="IJ22" s="18" t="s">
        <v>508</v>
      </c>
      <c r="IK22" t="s">
        <v>280</v>
      </c>
      <c r="IL22" s="18" t="s">
        <v>508</v>
      </c>
      <c r="IM22" t="s">
        <v>280</v>
      </c>
      <c r="IN22" s="18" t="s">
        <v>508</v>
      </c>
      <c r="IO22" t="s">
        <v>280</v>
      </c>
      <c r="IP22" s="18" t="s">
        <v>508</v>
      </c>
      <c r="IQ22" t="s">
        <v>280</v>
      </c>
      <c r="IR22" s="18" t="s">
        <v>508</v>
      </c>
      <c r="IS22" t="s">
        <v>280</v>
      </c>
      <c r="IT22" s="18" t="s">
        <v>508</v>
      </c>
      <c r="IU22" t="s">
        <v>280</v>
      </c>
      <c r="IV22" s="18" t="s">
        <v>508</v>
      </c>
    </row>
    <row r="24" spans="1:256" x14ac:dyDescent="0.15">
      <c r="A24" t="s">
        <v>281</v>
      </c>
      <c r="B24" s="18" t="s">
        <v>509</v>
      </c>
      <c r="C24" t="s">
        <v>281</v>
      </c>
      <c r="D24" s="18" t="s">
        <v>509</v>
      </c>
      <c r="E24" t="s">
        <v>281</v>
      </c>
      <c r="F24" s="18" t="s">
        <v>509</v>
      </c>
      <c r="G24" t="s">
        <v>281</v>
      </c>
      <c r="H24" s="18" t="s">
        <v>509</v>
      </c>
      <c r="I24" t="s">
        <v>281</v>
      </c>
      <c r="J24" s="18" t="s">
        <v>509</v>
      </c>
      <c r="K24" t="s">
        <v>281</v>
      </c>
      <c r="L24" s="18" t="s">
        <v>509</v>
      </c>
      <c r="M24" t="s">
        <v>281</v>
      </c>
      <c r="N24" s="18" t="s">
        <v>509</v>
      </c>
      <c r="O24" t="s">
        <v>281</v>
      </c>
      <c r="P24" s="18" t="s">
        <v>509</v>
      </c>
      <c r="Q24" t="s">
        <v>281</v>
      </c>
      <c r="R24" s="18" t="s">
        <v>509</v>
      </c>
      <c r="S24" t="s">
        <v>281</v>
      </c>
      <c r="T24" s="18" t="s">
        <v>509</v>
      </c>
      <c r="U24" t="s">
        <v>281</v>
      </c>
      <c r="V24" s="18" t="s">
        <v>509</v>
      </c>
      <c r="W24" t="s">
        <v>281</v>
      </c>
      <c r="X24" s="18" t="s">
        <v>509</v>
      </c>
      <c r="Y24" t="s">
        <v>281</v>
      </c>
      <c r="Z24" s="18" t="s">
        <v>509</v>
      </c>
      <c r="AA24" t="s">
        <v>281</v>
      </c>
      <c r="AB24" s="18" t="s">
        <v>509</v>
      </c>
      <c r="AC24" t="s">
        <v>281</v>
      </c>
      <c r="AD24" s="18" t="s">
        <v>509</v>
      </c>
      <c r="AE24" t="s">
        <v>281</v>
      </c>
      <c r="AF24" s="18" t="s">
        <v>509</v>
      </c>
      <c r="AG24" t="s">
        <v>281</v>
      </c>
      <c r="AH24" s="18" t="s">
        <v>509</v>
      </c>
      <c r="AI24" t="s">
        <v>281</v>
      </c>
      <c r="AJ24" s="18" t="s">
        <v>509</v>
      </c>
      <c r="AK24" t="s">
        <v>281</v>
      </c>
      <c r="AL24" s="18" t="s">
        <v>509</v>
      </c>
      <c r="AM24" t="s">
        <v>281</v>
      </c>
      <c r="AN24" s="18" t="s">
        <v>509</v>
      </c>
      <c r="AO24" t="s">
        <v>281</v>
      </c>
      <c r="AP24" s="18" t="s">
        <v>509</v>
      </c>
      <c r="AQ24" t="s">
        <v>281</v>
      </c>
      <c r="AR24" s="18" t="s">
        <v>509</v>
      </c>
      <c r="AS24" t="s">
        <v>281</v>
      </c>
      <c r="AT24" s="18" t="s">
        <v>509</v>
      </c>
      <c r="AU24" t="s">
        <v>281</v>
      </c>
      <c r="AV24" s="18" t="s">
        <v>509</v>
      </c>
      <c r="AW24" t="s">
        <v>281</v>
      </c>
      <c r="AX24" s="18" t="s">
        <v>509</v>
      </c>
      <c r="AY24" t="s">
        <v>281</v>
      </c>
      <c r="AZ24" s="18" t="s">
        <v>509</v>
      </c>
      <c r="BA24" t="s">
        <v>281</v>
      </c>
      <c r="BB24" s="18" t="s">
        <v>509</v>
      </c>
      <c r="BC24" t="s">
        <v>281</v>
      </c>
      <c r="BD24" s="18" t="s">
        <v>509</v>
      </c>
      <c r="BE24" t="s">
        <v>281</v>
      </c>
      <c r="BF24" s="18" t="s">
        <v>509</v>
      </c>
      <c r="BG24" t="s">
        <v>281</v>
      </c>
      <c r="BH24" s="18" t="s">
        <v>509</v>
      </c>
      <c r="BI24" t="s">
        <v>281</v>
      </c>
      <c r="BJ24" s="18" t="s">
        <v>509</v>
      </c>
      <c r="BK24" t="s">
        <v>281</v>
      </c>
      <c r="BL24" s="18" t="s">
        <v>509</v>
      </c>
      <c r="BM24" t="s">
        <v>281</v>
      </c>
      <c r="BN24" s="18" t="s">
        <v>509</v>
      </c>
      <c r="BO24" t="s">
        <v>281</v>
      </c>
      <c r="BP24" s="18" t="s">
        <v>509</v>
      </c>
      <c r="BQ24" t="s">
        <v>281</v>
      </c>
      <c r="BR24" s="18" t="s">
        <v>509</v>
      </c>
      <c r="BS24" t="s">
        <v>281</v>
      </c>
      <c r="BT24" s="18" t="s">
        <v>509</v>
      </c>
      <c r="BU24" t="s">
        <v>281</v>
      </c>
      <c r="BV24" s="18" t="s">
        <v>509</v>
      </c>
      <c r="BW24" t="s">
        <v>281</v>
      </c>
      <c r="BX24" s="18" t="s">
        <v>509</v>
      </c>
      <c r="BY24" t="s">
        <v>281</v>
      </c>
      <c r="BZ24" s="18" t="s">
        <v>509</v>
      </c>
      <c r="CA24" t="s">
        <v>281</v>
      </c>
      <c r="CB24" s="18" t="s">
        <v>509</v>
      </c>
      <c r="CC24" t="s">
        <v>281</v>
      </c>
      <c r="CD24" s="18" t="s">
        <v>509</v>
      </c>
      <c r="CE24" t="s">
        <v>281</v>
      </c>
      <c r="CF24" s="18" t="s">
        <v>509</v>
      </c>
      <c r="CG24" t="s">
        <v>281</v>
      </c>
      <c r="CH24" s="18" t="s">
        <v>509</v>
      </c>
      <c r="CI24" t="s">
        <v>281</v>
      </c>
      <c r="CJ24" s="18" t="s">
        <v>509</v>
      </c>
      <c r="CK24" t="s">
        <v>281</v>
      </c>
      <c r="CL24" s="18" t="s">
        <v>509</v>
      </c>
      <c r="CM24" t="s">
        <v>281</v>
      </c>
      <c r="CN24" s="18" t="s">
        <v>509</v>
      </c>
      <c r="CO24" t="s">
        <v>281</v>
      </c>
      <c r="CP24" s="18" t="s">
        <v>509</v>
      </c>
      <c r="CQ24" t="s">
        <v>281</v>
      </c>
      <c r="CR24" s="18" t="s">
        <v>509</v>
      </c>
      <c r="CS24" t="s">
        <v>281</v>
      </c>
      <c r="CT24" s="18" t="s">
        <v>509</v>
      </c>
      <c r="CU24" t="s">
        <v>281</v>
      </c>
      <c r="CV24" s="18" t="s">
        <v>509</v>
      </c>
      <c r="CW24" t="s">
        <v>281</v>
      </c>
      <c r="CX24" s="18" t="s">
        <v>509</v>
      </c>
      <c r="CY24" t="s">
        <v>281</v>
      </c>
      <c r="CZ24" s="18" t="s">
        <v>509</v>
      </c>
      <c r="DA24" t="s">
        <v>281</v>
      </c>
      <c r="DB24" s="18" t="s">
        <v>509</v>
      </c>
      <c r="DC24" t="s">
        <v>281</v>
      </c>
      <c r="DD24" s="18" t="s">
        <v>509</v>
      </c>
      <c r="DE24" t="s">
        <v>281</v>
      </c>
      <c r="DF24" s="18" t="s">
        <v>509</v>
      </c>
      <c r="DG24" t="s">
        <v>281</v>
      </c>
      <c r="DH24" s="18" t="s">
        <v>509</v>
      </c>
      <c r="DI24" t="s">
        <v>281</v>
      </c>
      <c r="DJ24" s="18" t="s">
        <v>509</v>
      </c>
      <c r="DK24" t="s">
        <v>281</v>
      </c>
      <c r="DL24" s="18" t="s">
        <v>509</v>
      </c>
      <c r="DM24" t="s">
        <v>281</v>
      </c>
      <c r="DN24" s="18" t="s">
        <v>509</v>
      </c>
      <c r="DO24" t="s">
        <v>281</v>
      </c>
      <c r="DP24" s="18" t="s">
        <v>509</v>
      </c>
      <c r="DQ24" t="s">
        <v>281</v>
      </c>
      <c r="DR24" s="18" t="s">
        <v>509</v>
      </c>
      <c r="DS24" t="s">
        <v>281</v>
      </c>
      <c r="DT24" s="18" t="s">
        <v>509</v>
      </c>
      <c r="DU24" t="s">
        <v>281</v>
      </c>
      <c r="DV24" s="18" t="s">
        <v>509</v>
      </c>
      <c r="DW24" t="s">
        <v>281</v>
      </c>
      <c r="DX24" s="18" t="s">
        <v>509</v>
      </c>
      <c r="DY24" t="s">
        <v>281</v>
      </c>
      <c r="DZ24" s="18" t="s">
        <v>509</v>
      </c>
      <c r="EA24" t="s">
        <v>281</v>
      </c>
      <c r="EB24" s="18" t="s">
        <v>509</v>
      </c>
      <c r="EC24" t="s">
        <v>281</v>
      </c>
      <c r="ED24" s="18" t="s">
        <v>509</v>
      </c>
      <c r="EE24" t="s">
        <v>281</v>
      </c>
      <c r="EF24" s="18" t="s">
        <v>509</v>
      </c>
      <c r="EG24" t="s">
        <v>281</v>
      </c>
      <c r="EH24" s="18" t="s">
        <v>509</v>
      </c>
      <c r="EI24" t="s">
        <v>281</v>
      </c>
      <c r="EJ24" s="18" t="s">
        <v>509</v>
      </c>
      <c r="EK24" t="s">
        <v>281</v>
      </c>
      <c r="EL24" s="18" t="s">
        <v>509</v>
      </c>
      <c r="EM24" t="s">
        <v>281</v>
      </c>
      <c r="EN24" s="18" t="s">
        <v>509</v>
      </c>
      <c r="EO24" t="s">
        <v>281</v>
      </c>
      <c r="EP24" s="18" t="s">
        <v>509</v>
      </c>
      <c r="EQ24" t="s">
        <v>281</v>
      </c>
      <c r="ER24" s="18" t="s">
        <v>509</v>
      </c>
      <c r="ES24" t="s">
        <v>281</v>
      </c>
      <c r="ET24" s="18" t="s">
        <v>509</v>
      </c>
      <c r="EU24" t="s">
        <v>281</v>
      </c>
      <c r="EV24" s="18" t="s">
        <v>509</v>
      </c>
      <c r="EW24" t="s">
        <v>281</v>
      </c>
      <c r="EX24" s="18" t="s">
        <v>509</v>
      </c>
      <c r="EY24" t="s">
        <v>281</v>
      </c>
      <c r="EZ24" s="18" t="s">
        <v>509</v>
      </c>
      <c r="FA24" t="s">
        <v>281</v>
      </c>
      <c r="FB24" s="18" t="s">
        <v>509</v>
      </c>
      <c r="FC24" t="s">
        <v>281</v>
      </c>
      <c r="FD24" s="18" t="s">
        <v>509</v>
      </c>
      <c r="FE24" t="s">
        <v>281</v>
      </c>
      <c r="FF24" s="18" t="s">
        <v>509</v>
      </c>
      <c r="FG24" t="s">
        <v>281</v>
      </c>
      <c r="FH24" s="18" t="s">
        <v>509</v>
      </c>
      <c r="FI24" t="s">
        <v>281</v>
      </c>
      <c r="FJ24" s="18" t="s">
        <v>509</v>
      </c>
      <c r="FK24" t="s">
        <v>281</v>
      </c>
      <c r="FL24" s="18" t="s">
        <v>509</v>
      </c>
      <c r="FM24" t="s">
        <v>281</v>
      </c>
      <c r="FN24" s="18" t="s">
        <v>509</v>
      </c>
      <c r="FO24" t="s">
        <v>281</v>
      </c>
      <c r="FP24" s="18" t="s">
        <v>509</v>
      </c>
      <c r="FQ24" t="s">
        <v>281</v>
      </c>
      <c r="FR24" s="18" t="s">
        <v>509</v>
      </c>
      <c r="FS24" t="s">
        <v>281</v>
      </c>
      <c r="FT24" s="18" t="s">
        <v>509</v>
      </c>
      <c r="FU24" t="s">
        <v>281</v>
      </c>
      <c r="FV24" s="18" t="s">
        <v>509</v>
      </c>
      <c r="FW24" t="s">
        <v>281</v>
      </c>
      <c r="FX24" s="18" t="s">
        <v>509</v>
      </c>
      <c r="FY24" t="s">
        <v>281</v>
      </c>
      <c r="FZ24" s="18" t="s">
        <v>509</v>
      </c>
      <c r="GA24" t="s">
        <v>281</v>
      </c>
      <c r="GB24" s="18" t="s">
        <v>509</v>
      </c>
      <c r="GC24" t="s">
        <v>281</v>
      </c>
      <c r="GD24" s="18" t="s">
        <v>509</v>
      </c>
      <c r="GE24" t="s">
        <v>281</v>
      </c>
      <c r="GF24" s="18" t="s">
        <v>509</v>
      </c>
      <c r="GG24" t="s">
        <v>281</v>
      </c>
      <c r="GH24" s="18" t="s">
        <v>509</v>
      </c>
      <c r="GI24" t="s">
        <v>281</v>
      </c>
      <c r="GJ24" s="18" t="s">
        <v>509</v>
      </c>
      <c r="GK24" t="s">
        <v>281</v>
      </c>
      <c r="GL24" s="18" t="s">
        <v>509</v>
      </c>
      <c r="GM24" t="s">
        <v>281</v>
      </c>
      <c r="GN24" s="18" t="s">
        <v>509</v>
      </c>
      <c r="GO24" t="s">
        <v>281</v>
      </c>
      <c r="GP24" s="18" t="s">
        <v>509</v>
      </c>
      <c r="GQ24" t="s">
        <v>281</v>
      </c>
      <c r="GR24" s="18" t="s">
        <v>509</v>
      </c>
      <c r="GS24" t="s">
        <v>281</v>
      </c>
      <c r="GT24" s="18" t="s">
        <v>509</v>
      </c>
      <c r="GU24" t="s">
        <v>281</v>
      </c>
      <c r="GV24" s="18" t="s">
        <v>509</v>
      </c>
      <c r="GW24" t="s">
        <v>281</v>
      </c>
      <c r="GX24" s="18" t="s">
        <v>509</v>
      </c>
      <c r="GY24" t="s">
        <v>281</v>
      </c>
      <c r="GZ24" s="18" t="s">
        <v>509</v>
      </c>
      <c r="HA24" t="s">
        <v>281</v>
      </c>
      <c r="HB24" s="18" t="s">
        <v>509</v>
      </c>
      <c r="HC24" t="s">
        <v>281</v>
      </c>
      <c r="HD24" s="18" t="s">
        <v>509</v>
      </c>
      <c r="HE24" t="s">
        <v>281</v>
      </c>
      <c r="HF24" s="18" t="s">
        <v>509</v>
      </c>
      <c r="HG24" t="s">
        <v>281</v>
      </c>
      <c r="HH24" s="18" t="s">
        <v>509</v>
      </c>
      <c r="HI24" t="s">
        <v>281</v>
      </c>
      <c r="HJ24" s="18" t="s">
        <v>509</v>
      </c>
      <c r="HK24" t="s">
        <v>281</v>
      </c>
      <c r="HL24" s="18" t="s">
        <v>509</v>
      </c>
      <c r="HM24" t="s">
        <v>281</v>
      </c>
      <c r="HN24" s="18" t="s">
        <v>509</v>
      </c>
      <c r="HO24" t="s">
        <v>281</v>
      </c>
      <c r="HP24" s="18" t="s">
        <v>509</v>
      </c>
      <c r="HQ24" t="s">
        <v>281</v>
      </c>
      <c r="HR24" s="18" t="s">
        <v>509</v>
      </c>
      <c r="HS24" t="s">
        <v>281</v>
      </c>
      <c r="HT24" s="18" t="s">
        <v>509</v>
      </c>
      <c r="HU24" t="s">
        <v>281</v>
      </c>
      <c r="HV24" s="18" t="s">
        <v>509</v>
      </c>
      <c r="HW24" t="s">
        <v>281</v>
      </c>
      <c r="HX24" s="18" t="s">
        <v>509</v>
      </c>
      <c r="HY24" t="s">
        <v>281</v>
      </c>
      <c r="HZ24" s="18" t="s">
        <v>509</v>
      </c>
      <c r="IA24" t="s">
        <v>281</v>
      </c>
      <c r="IB24" s="18" t="s">
        <v>509</v>
      </c>
      <c r="IC24" t="s">
        <v>281</v>
      </c>
      <c r="ID24" s="18" t="s">
        <v>509</v>
      </c>
      <c r="IE24" t="s">
        <v>281</v>
      </c>
      <c r="IF24" s="18" t="s">
        <v>509</v>
      </c>
      <c r="IG24" t="s">
        <v>281</v>
      </c>
      <c r="IH24" s="18" t="s">
        <v>509</v>
      </c>
      <c r="II24" t="s">
        <v>281</v>
      </c>
      <c r="IJ24" s="18" t="s">
        <v>509</v>
      </c>
      <c r="IK24" t="s">
        <v>281</v>
      </c>
      <c r="IL24" s="18" t="s">
        <v>509</v>
      </c>
      <c r="IM24" t="s">
        <v>281</v>
      </c>
      <c r="IN24" s="18" t="s">
        <v>509</v>
      </c>
      <c r="IO24" t="s">
        <v>281</v>
      </c>
      <c r="IP24" s="18" t="s">
        <v>509</v>
      </c>
      <c r="IQ24" t="s">
        <v>281</v>
      </c>
      <c r="IR24" s="18" t="s">
        <v>509</v>
      </c>
      <c r="IS24" t="s">
        <v>281</v>
      </c>
      <c r="IT24" s="18" t="s">
        <v>509</v>
      </c>
      <c r="IU24" t="s">
        <v>281</v>
      </c>
      <c r="IV24" s="18" t="s">
        <v>509</v>
      </c>
    </row>
    <row r="26" spans="1:256" x14ac:dyDescent="0.15">
      <c r="A26" t="s">
        <v>510</v>
      </c>
      <c r="B26" s="18" t="s">
        <v>511</v>
      </c>
      <c r="C26" t="s">
        <v>510</v>
      </c>
      <c r="D26" s="18" t="s">
        <v>511</v>
      </c>
      <c r="E26" t="s">
        <v>510</v>
      </c>
      <c r="F26" s="18" t="s">
        <v>511</v>
      </c>
      <c r="G26" t="s">
        <v>510</v>
      </c>
      <c r="H26" s="18" t="s">
        <v>511</v>
      </c>
      <c r="I26" t="s">
        <v>510</v>
      </c>
      <c r="J26" s="18" t="s">
        <v>511</v>
      </c>
      <c r="K26" t="s">
        <v>510</v>
      </c>
      <c r="L26" s="18" t="s">
        <v>511</v>
      </c>
      <c r="M26" t="s">
        <v>510</v>
      </c>
      <c r="N26" s="18" t="s">
        <v>511</v>
      </c>
      <c r="O26" t="s">
        <v>510</v>
      </c>
      <c r="P26" s="18" t="s">
        <v>511</v>
      </c>
      <c r="Q26" t="s">
        <v>510</v>
      </c>
      <c r="R26" s="18" t="s">
        <v>511</v>
      </c>
      <c r="S26" t="s">
        <v>510</v>
      </c>
      <c r="T26" s="18" t="s">
        <v>511</v>
      </c>
      <c r="U26" t="s">
        <v>510</v>
      </c>
      <c r="V26" s="18" t="s">
        <v>511</v>
      </c>
      <c r="W26" t="s">
        <v>510</v>
      </c>
      <c r="X26" s="18" t="s">
        <v>511</v>
      </c>
      <c r="Y26" t="s">
        <v>510</v>
      </c>
      <c r="Z26" s="18" t="s">
        <v>511</v>
      </c>
      <c r="AA26" t="s">
        <v>510</v>
      </c>
      <c r="AB26" s="18" t="s">
        <v>511</v>
      </c>
      <c r="AC26" t="s">
        <v>510</v>
      </c>
      <c r="AD26" s="18" t="s">
        <v>511</v>
      </c>
      <c r="AE26" t="s">
        <v>510</v>
      </c>
      <c r="AF26" s="18" t="s">
        <v>511</v>
      </c>
      <c r="AG26" t="s">
        <v>510</v>
      </c>
      <c r="AH26" s="18" t="s">
        <v>511</v>
      </c>
      <c r="AI26" t="s">
        <v>510</v>
      </c>
      <c r="AJ26" s="18" t="s">
        <v>511</v>
      </c>
      <c r="AK26" t="s">
        <v>510</v>
      </c>
      <c r="AL26" s="18" t="s">
        <v>511</v>
      </c>
      <c r="AM26" t="s">
        <v>510</v>
      </c>
      <c r="AN26" s="18" t="s">
        <v>511</v>
      </c>
      <c r="AO26" t="s">
        <v>510</v>
      </c>
      <c r="AP26" s="18" t="s">
        <v>511</v>
      </c>
      <c r="AQ26" t="s">
        <v>510</v>
      </c>
      <c r="AR26" s="18" t="s">
        <v>511</v>
      </c>
      <c r="AS26" t="s">
        <v>510</v>
      </c>
      <c r="AT26" s="18" t="s">
        <v>511</v>
      </c>
      <c r="AU26" t="s">
        <v>510</v>
      </c>
      <c r="AV26" s="18" t="s">
        <v>511</v>
      </c>
      <c r="AW26" t="s">
        <v>510</v>
      </c>
      <c r="AX26" s="18" t="s">
        <v>511</v>
      </c>
      <c r="AY26" t="s">
        <v>510</v>
      </c>
      <c r="AZ26" s="18" t="s">
        <v>511</v>
      </c>
      <c r="BA26" t="s">
        <v>510</v>
      </c>
      <c r="BB26" s="18" t="s">
        <v>511</v>
      </c>
      <c r="BC26" t="s">
        <v>510</v>
      </c>
      <c r="BD26" s="18" t="s">
        <v>511</v>
      </c>
      <c r="BE26" t="s">
        <v>510</v>
      </c>
      <c r="BF26" s="18" t="s">
        <v>511</v>
      </c>
      <c r="BG26" t="s">
        <v>510</v>
      </c>
      <c r="BH26" s="18" t="s">
        <v>511</v>
      </c>
      <c r="BI26" t="s">
        <v>510</v>
      </c>
      <c r="BJ26" s="18" t="s">
        <v>511</v>
      </c>
      <c r="BK26" t="s">
        <v>510</v>
      </c>
      <c r="BL26" s="18" t="s">
        <v>511</v>
      </c>
      <c r="BM26" t="s">
        <v>510</v>
      </c>
      <c r="BN26" s="18" t="s">
        <v>511</v>
      </c>
      <c r="BO26" t="s">
        <v>510</v>
      </c>
      <c r="BP26" s="18" t="s">
        <v>511</v>
      </c>
      <c r="BQ26" t="s">
        <v>510</v>
      </c>
      <c r="BR26" s="18" t="s">
        <v>511</v>
      </c>
      <c r="BS26" t="s">
        <v>510</v>
      </c>
      <c r="BT26" s="18" t="s">
        <v>511</v>
      </c>
      <c r="BU26" t="s">
        <v>510</v>
      </c>
      <c r="BV26" s="18" t="s">
        <v>511</v>
      </c>
      <c r="BW26" t="s">
        <v>510</v>
      </c>
      <c r="BX26" s="18" t="s">
        <v>511</v>
      </c>
      <c r="BY26" t="s">
        <v>510</v>
      </c>
      <c r="BZ26" s="18" t="s">
        <v>511</v>
      </c>
      <c r="CA26" t="s">
        <v>510</v>
      </c>
      <c r="CB26" s="18" t="s">
        <v>511</v>
      </c>
      <c r="CC26" t="s">
        <v>510</v>
      </c>
      <c r="CD26" s="18" t="s">
        <v>511</v>
      </c>
      <c r="CE26" t="s">
        <v>510</v>
      </c>
      <c r="CF26" s="18" t="s">
        <v>511</v>
      </c>
      <c r="CG26" t="s">
        <v>510</v>
      </c>
      <c r="CH26" s="18" t="s">
        <v>511</v>
      </c>
      <c r="CI26" t="s">
        <v>510</v>
      </c>
      <c r="CJ26" s="18" t="s">
        <v>511</v>
      </c>
      <c r="CK26" t="s">
        <v>510</v>
      </c>
      <c r="CL26" s="18" t="s">
        <v>511</v>
      </c>
      <c r="CM26" t="s">
        <v>510</v>
      </c>
      <c r="CN26" s="18" t="s">
        <v>511</v>
      </c>
      <c r="CO26" t="s">
        <v>510</v>
      </c>
      <c r="CP26" s="18" t="s">
        <v>511</v>
      </c>
      <c r="CQ26" t="s">
        <v>510</v>
      </c>
      <c r="CR26" s="18" t="s">
        <v>511</v>
      </c>
      <c r="CS26" t="s">
        <v>510</v>
      </c>
      <c r="CT26" s="18" t="s">
        <v>511</v>
      </c>
      <c r="CU26" t="s">
        <v>510</v>
      </c>
      <c r="CV26" s="18" t="s">
        <v>511</v>
      </c>
      <c r="CW26" t="s">
        <v>510</v>
      </c>
      <c r="CX26" s="18" t="s">
        <v>511</v>
      </c>
      <c r="CY26" t="s">
        <v>510</v>
      </c>
      <c r="CZ26" s="18" t="s">
        <v>511</v>
      </c>
      <c r="DA26" t="s">
        <v>510</v>
      </c>
      <c r="DB26" s="18" t="s">
        <v>511</v>
      </c>
      <c r="DC26" t="s">
        <v>510</v>
      </c>
      <c r="DD26" s="18" t="s">
        <v>511</v>
      </c>
      <c r="DE26" t="s">
        <v>510</v>
      </c>
      <c r="DF26" s="18" t="s">
        <v>511</v>
      </c>
      <c r="DG26" t="s">
        <v>510</v>
      </c>
      <c r="DH26" s="18" t="s">
        <v>511</v>
      </c>
      <c r="DI26" t="s">
        <v>510</v>
      </c>
      <c r="DJ26" s="18" t="s">
        <v>511</v>
      </c>
      <c r="DK26" t="s">
        <v>510</v>
      </c>
      <c r="DL26" s="18" t="s">
        <v>511</v>
      </c>
      <c r="DM26" t="s">
        <v>510</v>
      </c>
      <c r="DN26" s="18" t="s">
        <v>511</v>
      </c>
      <c r="DO26" t="s">
        <v>510</v>
      </c>
      <c r="DP26" s="18" t="s">
        <v>511</v>
      </c>
      <c r="DQ26" t="s">
        <v>510</v>
      </c>
      <c r="DR26" s="18" t="s">
        <v>511</v>
      </c>
      <c r="DS26" t="s">
        <v>510</v>
      </c>
      <c r="DT26" s="18" t="s">
        <v>511</v>
      </c>
      <c r="DU26" t="s">
        <v>510</v>
      </c>
      <c r="DV26" s="18" t="s">
        <v>511</v>
      </c>
      <c r="DW26" t="s">
        <v>510</v>
      </c>
      <c r="DX26" s="18" t="s">
        <v>511</v>
      </c>
      <c r="DY26" t="s">
        <v>510</v>
      </c>
      <c r="DZ26" s="18" t="s">
        <v>511</v>
      </c>
      <c r="EA26" t="s">
        <v>510</v>
      </c>
      <c r="EB26" s="18" t="s">
        <v>511</v>
      </c>
      <c r="EC26" t="s">
        <v>510</v>
      </c>
      <c r="ED26" s="18" t="s">
        <v>511</v>
      </c>
      <c r="EE26" t="s">
        <v>510</v>
      </c>
      <c r="EF26" s="18" t="s">
        <v>511</v>
      </c>
      <c r="EG26" t="s">
        <v>510</v>
      </c>
      <c r="EH26" s="18" t="s">
        <v>511</v>
      </c>
      <c r="EI26" t="s">
        <v>510</v>
      </c>
      <c r="EJ26" s="18" t="s">
        <v>511</v>
      </c>
      <c r="EK26" t="s">
        <v>510</v>
      </c>
      <c r="EL26" s="18" t="s">
        <v>511</v>
      </c>
      <c r="EM26" t="s">
        <v>510</v>
      </c>
      <c r="EN26" s="18" t="s">
        <v>511</v>
      </c>
      <c r="EO26" t="s">
        <v>510</v>
      </c>
      <c r="EP26" s="18" t="s">
        <v>511</v>
      </c>
      <c r="EQ26" t="s">
        <v>510</v>
      </c>
      <c r="ER26" s="18" t="s">
        <v>511</v>
      </c>
      <c r="ES26" t="s">
        <v>510</v>
      </c>
      <c r="ET26" s="18" t="s">
        <v>511</v>
      </c>
      <c r="EU26" t="s">
        <v>510</v>
      </c>
      <c r="EV26" s="18" t="s">
        <v>511</v>
      </c>
      <c r="EW26" t="s">
        <v>510</v>
      </c>
      <c r="EX26" s="18" t="s">
        <v>511</v>
      </c>
      <c r="EY26" t="s">
        <v>510</v>
      </c>
      <c r="EZ26" s="18" t="s">
        <v>511</v>
      </c>
      <c r="FA26" t="s">
        <v>510</v>
      </c>
      <c r="FB26" s="18" t="s">
        <v>511</v>
      </c>
      <c r="FC26" t="s">
        <v>510</v>
      </c>
      <c r="FD26" s="18" t="s">
        <v>511</v>
      </c>
      <c r="FE26" t="s">
        <v>510</v>
      </c>
      <c r="FF26" s="18" t="s">
        <v>511</v>
      </c>
      <c r="FG26" t="s">
        <v>510</v>
      </c>
      <c r="FH26" s="18" t="s">
        <v>511</v>
      </c>
      <c r="FI26" t="s">
        <v>510</v>
      </c>
      <c r="FJ26" s="18" t="s">
        <v>511</v>
      </c>
      <c r="FK26" t="s">
        <v>510</v>
      </c>
      <c r="FL26" s="18" t="s">
        <v>511</v>
      </c>
      <c r="FM26" t="s">
        <v>510</v>
      </c>
      <c r="FN26" s="18" t="s">
        <v>511</v>
      </c>
      <c r="FO26" t="s">
        <v>510</v>
      </c>
      <c r="FP26" s="18" t="s">
        <v>511</v>
      </c>
      <c r="FQ26" t="s">
        <v>510</v>
      </c>
      <c r="FR26" s="18" t="s">
        <v>511</v>
      </c>
      <c r="FS26" t="s">
        <v>510</v>
      </c>
      <c r="FT26" s="18" t="s">
        <v>511</v>
      </c>
      <c r="FU26" t="s">
        <v>510</v>
      </c>
      <c r="FV26" s="18" t="s">
        <v>511</v>
      </c>
      <c r="FW26" t="s">
        <v>510</v>
      </c>
      <c r="FX26" s="18" t="s">
        <v>511</v>
      </c>
      <c r="FY26" t="s">
        <v>510</v>
      </c>
      <c r="FZ26" s="18" t="s">
        <v>511</v>
      </c>
      <c r="GA26" t="s">
        <v>510</v>
      </c>
      <c r="GB26" s="18" t="s">
        <v>511</v>
      </c>
      <c r="GC26" t="s">
        <v>510</v>
      </c>
      <c r="GD26" s="18" t="s">
        <v>511</v>
      </c>
      <c r="GE26" t="s">
        <v>510</v>
      </c>
      <c r="GF26" s="18" t="s">
        <v>511</v>
      </c>
      <c r="GG26" t="s">
        <v>510</v>
      </c>
      <c r="GH26" s="18" t="s">
        <v>511</v>
      </c>
      <c r="GI26" t="s">
        <v>510</v>
      </c>
      <c r="GJ26" s="18" t="s">
        <v>511</v>
      </c>
      <c r="GK26" t="s">
        <v>510</v>
      </c>
      <c r="GL26" s="18" t="s">
        <v>511</v>
      </c>
      <c r="GM26" t="s">
        <v>510</v>
      </c>
      <c r="GN26" s="18" t="s">
        <v>511</v>
      </c>
      <c r="GO26" t="s">
        <v>510</v>
      </c>
      <c r="GP26" s="18" t="s">
        <v>511</v>
      </c>
      <c r="GQ26" t="s">
        <v>510</v>
      </c>
      <c r="GR26" s="18" t="s">
        <v>511</v>
      </c>
      <c r="GS26" t="s">
        <v>510</v>
      </c>
      <c r="GT26" s="18" t="s">
        <v>511</v>
      </c>
      <c r="GU26" t="s">
        <v>510</v>
      </c>
      <c r="GV26" s="18" t="s">
        <v>511</v>
      </c>
      <c r="GW26" t="s">
        <v>510</v>
      </c>
      <c r="GX26" s="18" t="s">
        <v>511</v>
      </c>
      <c r="GY26" t="s">
        <v>510</v>
      </c>
      <c r="GZ26" s="18" t="s">
        <v>511</v>
      </c>
      <c r="HA26" t="s">
        <v>510</v>
      </c>
      <c r="HB26" s="18" t="s">
        <v>511</v>
      </c>
      <c r="HC26" t="s">
        <v>510</v>
      </c>
      <c r="HD26" s="18" t="s">
        <v>511</v>
      </c>
      <c r="HE26" t="s">
        <v>510</v>
      </c>
      <c r="HF26" s="18" t="s">
        <v>511</v>
      </c>
      <c r="HG26" t="s">
        <v>510</v>
      </c>
      <c r="HH26" s="18" t="s">
        <v>511</v>
      </c>
      <c r="HI26" t="s">
        <v>510</v>
      </c>
      <c r="HJ26" s="18" t="s">
        <v>511</v>
      </c>
      <c r="HK26" t="s">
        <v>510</v>
      </c>
      <c r="HL26" s="18" t="s">
        <v>511</v>
      </c>
      <c r="HM26" t="s">
        <v>510</v>
      </c>
      <c r="HN26" s="18" t="s">
        <v>511</v>
      </c>
      <c r="HO26" t="s">
        <v>510</v>
      </c>
      <c r="HP26" s="18" t="s">
        <v>511</v>
      </c>
      <c r="HQ26" t="s">
        <v>510</v>
      </c>
      <c r="HR26" s="18" t="s">
        <v>511</v>
      </c>
      <c r="HS26" t="s">
        <v>510</v>
      </c>
      <c r="HT26" s="18" t="s">
        <v>511</v>
      </c>
      <c r="HU26" t="s">
        <v>510</v>
      </c>
      <c r="HV26" s="18" t="s">
        <v>511</v>
      </c>
      <c r="HW26" t="s">
        <v>510</v>
      </c>
      <c r="HX26" s="18" t="s">
        <v>511</v>
      </c>
      <c r="HY26" t="s">
        <v>510</v>
      </c>
      <c r="HZ26" s="18" t="s">
        <v>511</v>
      </c>
      <c r="IA26" t="s">
        <v>510</v>
      </c>
      <c r="IB26" s="18" t="s">
        <v>511</v>
      </c>
      <c r="IC26" t="s">
        <v>510</v>
      </c>
      <c r="ID26" s="18" t="s">
        <v>511</v>
      </c>
      <c r="IE26" t="s">
        <v>510</v>
      </c>
      <c r="IF26" s="18" t="s">
        <v>511</v>
      </c>
      <c r="IG26" t="s">
        <v>510</v>
      </c>
      <c r="IH26" s="18" t="s">
        <v>511</v>
      </c>
      <c r="II26" t="s">
        <v>510</v>
      </c>
      <c r="IJ26" s="18" t="s">
        <v>511</v>
      </c>
      <c r="IK26" t="s">
        <v>510</v>
      </c>
      <c r="IL26" s="18" t="s">
        <v>511</v>
      </c>
      <c r="IM26" t="s">
        <v>510</v>
      </c>
      <c r="IN26" s="18" t="s">
        <v>511</v>
      </c>
      <c r="IO26" t="s">
        <v>510</v>
      </c>
      <c r="IP26" s="18" t="s">
        <v>511</v>
      </c>
      <c r="IQ26" t="s">
        <v>510</v>
      </c>
      <c r="IR26" s="18" t="s">
        <v>511</v>
      </c>
      <c r="IS26" t="s">
        <v>510</v>
      </c>
      <c r="IT26" s="18" t="s">
        <v>511</v>
      </c>
      <c r="IU26" t="s">
        <v>510</v>
      </c>
      <c r="IV26" s="18" t="s">
        <v>511</v>
      </c>
    </row>
    <row r="28" spans="1:256" x14ac:dyDescent="0.15">
      <c r="A28" t="s">
        <v>279</v>
      </c>
      <c r="B28" t="s">
        <v>512</v>
      </c>
      <c r="C28" t="s">
        <v>279</v>
      </c>
      <c r="D28" t="s">
        <v>512</v>
      </c>
      <c r="E28" t="s">
        <v>279</v>
      </c>
      <c r="F28" t="s">
        <v>512</v>
      </c>
      <c r="G28" t="s">
        <v>279</v>
      </c>
      <c r="H28" t="s">
        <v>512</v>
      </c>
      <c r="I28" t="s">
        <v>279</v>
      </c>
      <c r="J28" t="s">
        <v>512</v>
      </c>
      <c r="K28" t="s">
        <v>279</v>
      </c>
      <c r="L28" t="s">
        <v>512</v>
      </c>
      <c r="M28" t="s">
        <v>279</v>
      </c>
      <c r="N28" t="s">
        <v>512</v>
      </c>
      <c r="O28" t="s">
        <v>279</v>
      </c>
      <c r="P28" t="s">
        <v>512</v>
      </c>
      <c r="Q28" t="s">
        <v>279</v>
      </c>
      <c r="R28" t="s">
        <v>512</v>
      </c>
      <c r="S28" t="s">
        <v>279</v>
      </c>
      <c r="T28" t="s">
        <v>512</v>
      </c>
      <c r="U28" t="s">
        <v>279</v>
      </c>
      <c r="V28" t="s">
        <v>512</v>
      </c>
      <c r="W28" t="s">
        <v>279</v>
      </c>
      <c r="X28" t="s">
        <v>512</v>
      </c>
      <c r="Y28" t="s">
        <v>279</v>
      </c>
      <c r="Z28" t="s">
        <v>512</v>
      </c>
      <c r="AA28" t="s">
        <v>279</v>
      </c>
      <c r="AB28" t="s">
        <v>512</v>
      </c>
      <c r="AC28" t="s">
        <v>279</v>
      </c>
      <c r="AD28" t="s">
        <v>512</v>
      </c>
      <c r="AE28" t="s">
        <v>279</v>
      </c>
      <c r="AF28" t="s">
        <v>512</v>
      </c>
      <c r="AG28" t="s">
        <v>279</v>
      </c>
      <c r="AH28" t="s">
        <v>512</v>
      </c>
      <c r="AI28" t="s">
        <v>279</v>
      </c>
      <c r="AJ28" t="s">
        <v>512</v>
      </c>
      <c r="AK28" t="s">
        <v>279</v>
      </c>
      <c r="AL28" t="s">
        <v>512</v>
      </c>
      <c r="AM28" t="s">
        <v>279</v>
      </c>
      <c r="AN28" t="s">
        <v>512</v>
      </c>
      <c r="AO28" t="s">
        <v>279</v>
      </c>
      <c r="AP28" t="s">
        <v>512</v>
      </c>
      <c r="AQ28" t="s">
        <v>279</v>
      </c>
      <c r="AR28" t="s">
        <v>512</v>
      </c>
      <c r="AS28" t="s">
        <v>279</v>
      </c>
      <c r="AT28" t="s">
        <v>512</v>
      </c>
      <c r="AU28" t="s">
        <v>279</v>
      </c>
      <c r="AV28" t="s">
        <v>512</v>
      </c>
      <c r="AW28" t="s">
        <v>279</v>
      </c>
      <c r="AX28" t="s">
        <v>512</v>
      </c>
      <c r="AY28" t="s">
        <v>279</v>
      </c>
      <c r="AZ28" t="s">
        <v>512</v>
      </c>
      <c r="BA28" t="s">
        <v>279</v>
      </c>
      <c r="BB28" t="s">
        <v>512</v>
      </c>
      <c r="BC28" t="s">
        <v>279</v>
      </c>
      <c r="BD28" t="s">
        <v>512</v>
      </c>
      <c r="BE28" t="s">
        <v>279</v>
      </c>
      <c r="BF28" t="s">
        <v>512</v>
      </c>
      <c r="BG28" t="s">
        <v>279</v>
      </c>
      <c r="BH28" t="s">
        <v>512</v>
      </c>
      <c r="BI28" t="s">
        <v>279</v>
      </c>
      <c r="BJ28" t="s">
        <v>512</v>
      </c>
      <c r="BK28" t="s">
        <v>279</v>
      </c>
      <c r="BL28" t="s">
        <v>512</v>
      </c>
      <c r="BM28" t="s">
        <v>279</v>
      </c>
      <c r="BN28" t="s">
        <v>512</v>
      </c>
      <c r="BO28" t="s">
        <v>279</v>
      </c>
      <c r="BP28" t="s">
        <v>512</v>
      </c>
      <c r="BQ28" t="s">
        <v>279</v>
      </c>
      <c r="BR28" t="s">
        <v>512</v>
      </c>
      <c r="BS28" t="s">
        <v>279</v>
      </c>
      <c r="BT28" t="s">
        <v>512</v>
      </c>
      <c r="BU28" t="s">
        <v>279</v>
      </c>
      <c r="BV28" t="s">
        <v>512</v>
      </c>
      <c r="BW28" t="s">
        <v>279</v>
      </c>
      <c r="BX28" t="s">
        <v>512</v>
      </c>
      <c r="BY28" t="s">
        <v>279</v>
      </c>
      <c r="BZ28" t="s">
        <v>512</v>
      </c>
      <c r="CA28" t="s">
        <v>279</v>
      </c>
      <c r="CB28" t="s">
        <v>512</v>
      </c>
      <c r="CC28" t="s">
        <v>279</v>
      </c>
      <c r="CD28" t="s">
        <v>512</v>
      </c>
      <c r="CE28" t="s">
        <v>279</v>
      </c>
      <c r="CF28" t="s">
        <v>512</v>
      </c>
      <c r="CG28" t="s">
        <v>279</v>
      </c>
      <c r="CH28" t="s">
        <v>512</v>
      </c>
      <c r="CI28" t="s">
        <v>279</v>
      </c>
      <c r="CJ28" t="s">
        <v>512</v>
      </c>
      <c r="CK28" t="s">
        <v>279</v>
      </c>
      <c r="CL28" t="s">
        <v>512</v>
      </c>
      <c r="CM28" t="s">
        <v>279</v>
      </c>
      <c r="CN28" t="s">
        <v>512</v>
      </c>
      <c r="CO28" t="s">
        <v>279</v>
      </c>
      <c r="CP28" t="s">
        <v>512</v>
      </c>
      <c r="CQ28" t="s">
        <v>279</v>
      </c>
      <c r="CR28" t="s">
        <v>512</v>
      </c>
      <c r="CS28" t="s">
        <v>279</v>
      </c>
      <c r="CT28" t="s">
        <v>512</v>
      </c>
      <c r="CU28" t="s">
        <v>279</v>
      </c>
      <c r="CV28" t="s">
        <v>512</v>
      </c>
      <c r="CW28" t="s">
        <v>279</v>
      </c>
      <c r="CX28" t="s">
        <v>512</v>
      </c>
      <c r="CY28" t="s">
        <v>279</v>
      </c>
      <c r="CZ28" t="s">
        <v>512</v>
      </c>
      <c r="DA28" t="s">
        <v>279</v>
      </c>
      <c r="DB28" t="s">
        <v>512</v>
      </c>
      <c r="DC28" t="s">
        <v>279</v>
      </c>
      <c r="DD28" t="s">
        <v>512</v>
      </c>
      <c r="DE28" t="s">
        <v>279</v>
      </c>
      <c r="DF28" t="s">
        <v>512</v>
      </c>
      <c r="DG28" t="s">
        <v>279</v>
      </c>
      <c r="DH28" t="s">
        <v>512</v>
      </c>
      <c r="DI28" t="s">
        <v>279</v>
      </c>
      <c r="DJ28" t="s">
        <v>512</v>
      </c>
      <c r="DK28" t="s">
        <v>279</v>
      </c>
      <c r="DL28" t="s">
        <v>512</v>
      </c>
      <c r="DM28" t="s">
        <v>279</v>
      </c>
      <c r="DN28" t="s">
        <v>512</v>
      </c>
      <c r="DO28" t="s">
        <v>279</v>
      </c>
      <c r="DP28" t="s">
        <v>512</v>
      </c>
      <c r="DQ28" t="s">
        <v>279</v>
      </c>
      <c r="DR28" t="s">
        <v>512</v>
      </c>
      <c r="DS28" t="s">
        <v>279</v>
      </c>
      <c r="DT28" t="s">
        <v>512</v>
      </c>
      <c r="DU28" t="s">
        <v>279</v>
      </c>
      <c r="DV28" t="s">
        <v>512</v>
      </c>
      <c r="DW28" t="s">
        <v>279</v>
      </c>
      <c r="DX28" t="s">
        <v>512</v>
      </c>
      <c r="DY28" t="s">
        <v>279</v>
      </c>
      <c r="DZ28" t="s">
        <v>512</v>
      </c>
      <c r="EA28" t="s">
        <v>279</v>
      </c>
      <c r="EB28" t="s">
        <v>512</v>
      </c>
      <c r="EC28" t="s">
        <v>279</v>
      </c>
      <c r="ED28" t="s">
        <v>512</v>
      </c>
      <c r="EE28" t="s">
        <v>279</v>
      </c>
      <c r="EF28" t="s">
        <v>512</v>
      </c>
      <c r="EG28" t="s">
        <v>279</v>
      </c>
      <c r="EH28" t="s">
        <v>512</v>
      </c>
      <c r="EI28" t="s">
        <v>279</v>
      </c>
      <c r="EJ28" t="s">
        <v>512</v>
      </c>
      <c r="EK28" t="s">
        <v>279</v>
      </c>
      <c r="EL28" t="s">
        <v>512</v>
      </c>
      <c r="EM28" t="s">
        <v>279</v>
      </c>
      <c r="EN28" t="s">
        <v>512</v>
      </c>
      <c r="EO28" t="s">
        <v>279</v>
      </c>
      <c r="EP28" t="s">
        <v>512</v>
      </c>
      <c r="EQ28" t="s">
        <v>279</v>
      </c>
      <c r="ER28" t="s">
        <v>512</v>
      </c>
      <c r="ES28" t="s">
        <v>279</v>
      </c>
      <c r="ET28" t="s">
        <v>512</v>
      </c>
      <c r="EU28" t="s">
        <v>279</v>
      </c>
      <c r="EV28" t="s">
        <v>512</v>
      </c>
      <c r="EW28" t="s">
        <v>279</v>
      </c>
      <c r="EX28" t="s">
        <v>512</v>
      </c>
      <c r="EY28" t="s">
        <v>279</v>
      </c>
      <c r="EZ28" t="s">
        <v>512</v>
      </c>
      <c r="FA28" t="s">
        <v>279</v>
      </c>
      <c r="FB28" t="s">
        <v>512</v>
      </c>
      <c r="FC28" t="s">
        <v>279</v>
      </c>
      <c r="FD28" t="s">
        <v>512</v>
      </c>
      <c r="FE28" t="s">
        <v>279</v>
      </c>
      <c r="FF28" t="s">
        <v>512</v>
      </c>
      <c r="FG28" t="s">
        <v>279</v>
      </c>
      <c r="FH28" t="s">
        <v>512</v>
      </c>
      <c r="FI28" t="s">
        <v>279</v>
      </c>
      <c r="FJ28" t="s">
        <v>512</v>
      </c>
      <c r="FK28" t="s">
        <v>279</v>
      </c>
      <c r="FL28" t="s">
        <v>512</v>
      </c>
      <c r="FM28" t="s">
        <v>279</v>
      </c>
      <c r="FN28" t="s">
        <v>512</v>
      </c>
      <c r="FO28" t="s">
        <v>279</v>
      </c>
      <c r="FP28" t="s">
        <v>512</v>
      </c>
      <c r="FQ28" t="s">
        <v>279</v>
      </c>
      <c r="FR28" t="s">
        <v>512</v>
      </c>
      <c r="FS28" t="s">
        <v>279</v>
      </c>
      <c r="FT28" t="s">
        <v>512</v>
      </c>
      <c r="FU28" t="s">
        <v>279</v>
      </c>
      <c r="FV28" t="s">
        <v>512</v>
      </c>
      <c r="FW28" t="s">
        <v>279</v>
      </c>
      <c r="FX28" t="s">
        <v>512</v>
      </c>
      <c r="FY28" t="s">
        <v>279</v>
      </c>
      <c r="FZ28" t="s">
        <v>512</v>
      </c>
      <c r="GA28" t="s">
        <v>279</v>
      </c>
      <c r="GB28" t="s">
        <v>512</v>
      </c>
      <c r="GC28" t="s">
        <v>279</v>
      </c>
      <c r="GD28" t="s">
        <v>512</v>
      </c>
      <c r="GE28" t="s">
        <v>279</v>
      </c>
      <c r="GF28" t="s">
        <v>512</v>
      </c>
      <c r="GG28" t="s">
        <v>279</v>
      </c>
      <c r="GH28" t="s">
        <v>512</v>
      </c>
      <c r="GI28" t="s">
        <v>279</v>
      </c>
      <c r="GJ28" t="s">
        <v>512</v>
      </c>
      <c r="GK28" t="s">
        <v>279</v>
      </c>
      <c r="GL28" t="s">
        <v>512</v>
      </c>
      <c r="GM28" t="s">
        <v>279</v>
      </c>
      <c r="GN28" t="s">
        <v>512</v>
      </c>
      <c r="GO28" t="s">
        <v>279</v>
      </c>
      <c r="GP28" t="s">
        <v>512</v>
      </c>
      <c r="GQ28" t="s">
        <v>279</v>
      </c>
      <c r="GR28" t="s">
        <v>512</v>
      </c>
      <c r="GS28" t="s">
        <v>279</v>
      </c>
      <c r="GT28" t="s">
        <v>512</v>
      </c>
      <c r="GU28" t="s">
        <v>279</v>
      </c>
      <c r="GV28" t="s">
        <v>512</v>
      </c>
      <c r="GW28" t="s">
        <v>279</v>
      </c>
      <c r="GX28" t="s">
        <v>512</v>
      </c>
      <c r="GY28" t="s">
        <v>279</v>
      </c>
      <c r="GZ28" t="s">
        <v>512</v>
      </c>
      <c r="HA28" t="s">
        <v>279</v>
      </c>
      <c r="HB28" t="s">
        <v>512</v>
      </c>
      <c r="HC28" t="s">
        <v>279</v>
      </c>
      <c r="HD28" t="s">
        <v>512</v>
      </c>
      <c r="HE28" t="s">
        <v>279</v>
      </c>
      <c r="HF28" t="s">
        <v>512</v>
      </c>
      <c r="HG28" t="s">
        <v>279</v>
      </c>
      <c r="HH28" t="s">
        <v>512</v>
      </c>
      <c r="HI28" t="s">
        <v>279</v>
      </c>
      <c r="HJ28" t="s">
        <v>512</v>
      </c>
      <c r="HK28" t="s">
        <v>279</v>
      </c>
      <c r="HL28" t="s">
        <v>512</v>
      </c>
      <c r="HM28" t="s">
        <v>279</v>
      </c>
      <c r="HN28" t="s">
        <v>512</v>
      </c>
      <c r="HO28" t="s">
        <v>279</v>
      </c>
      <c r="HP28" t="s">
        <v>512</v>
      </c>
      <c r="HQ28" t="s">
        <v>279</v>
      </c>
      <c r="HR28" t="s">
        <v>512</v>
      </c>
      <c r="HS28" t="s">
        <v>279</v>
      </c>
      <c r="HT28" t="s">
        <v>512</v>
      </c>
      <c r="HU28" t="s">
        <v>279</v>
      </c>
      <c r="HV28" t="s">
        <v>512</v>
      </c>
      <c r="HW28" t="s">
        <v>279</v>
      </c>
      <c r="HX28" t="s">
        <v>512</v>
      </c>
      <c r="HY28" t="s">
        <v>279</v>
      </c>
      <c r="HZ28" t="s">
        <v>512</v>
      </c>
      <c r="IA28" t="s">
        <v>279</v>
      </c>
      <c r="IB28" t="s">
        <v>512</v>
      </c>
      <c r="IC28" t="s">
        <v>279</v>
      </c>
      <c r="ID28" t="s">
        <v>512</v>
      </c>
      <c r="IE28" t="s">
        <v>279</v>
      </c>
      <c r="IF28" t="s">
        <v>512</v>
      </c>
      <c r="IG28" t="s">
        <v>279</v>
      </c>
      <c r="IH28" t="s">
        <v>512</v>
      </c>
      <c r="II28" t="s">
        <v>279</v>
      </c>
      <c r="IJ28" t="s">
        <v>512</v>
      </c>
      <c r="IK28" t="s">
        <v>279</v>
      </c>
      <c r="IL28" t="s">
        <v>512</v>
      </c>
      <c r="IM28" t="s">
        <v>279</v>
      </c>
      <c r="IN28" t="s">
        <v>512</v>
      </c>
      <c r="IO28" t="s">
        <v>279</v>
      </c>
      <c r="IP28" t="s">
        <v>512</v>
      </c>
      <c r="IQ28" t="s">
        <v>279</v>
      </c>
      <c r="IR28" t="s">
        <v>512</v>
      </c>
      <c r="IS28" t="s">
        <v>279</v>
      </c>
      <c r="IT28" t="s">
        <v>512</v>
      </c>
      <c r="IU28" t="s">
        <v>279</v>
      </c>
      <c r="IV28" t="s">
        <v>512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97" zoomScale="70" zoomScaleNormal="75" zoomScaleSheetLayoutView="70" workbookViewId="0">
      <selection activeCell="F149" sqref="F149"/>
    </sheetView>
  </sheetViews>
  <sheetFormatPr defaultRowHeight="18.75" x14ac:dyDescent="0.2"/>
  <cols>
    <col min="1" max="1" width="5.625" style="2" bestFit="1" customWidth="1"/>
    <col min="2" max="2" width="27.75" style="4" customWidth="1"/>
    <col min="3" max="3" width="5.125" style="2" bestFit="1" customWidth="1"/>
    <col min="4" max="4" width="27.75" style="4" customWidth="1"/>
    <col min="5" max="7" width="9" style="2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567</v>
      </c>
      <c r="D2" s="60" t="s">
        <v>271</v>
      </c>
      <c r="E2" s="3">
        <v>1</v>
      </c>
      <c r="F2" s="3" t="s">
        <v>588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I3" s="67"/>
    </row>
    <row r="4" spans="1:9" x14ac:dyDescent="0.2">
      <c r="A4" s="1">
        <v>2</v>
      </c>
      <c r="B4" s="42" t="s">
        <v>601</v>
      </c>
      <c r="D4" s="59" t="s">
        <v>460</v>
      </c>
      <c r="E4" s="3">
        <v>1</v>
      </c>
      <c r="F4" s="3" t="s">
        <v>588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I5" s="67"/>
    </row>
    <row r="6" spans="1:9" x14ac:dyDescent="0.2">
      <c r="A6" s="1">
        <v>3</v>
      </c>
      <c r="B6" s="58" t="s">
        <v>471</v>
      </c>
      <c r="D6" s="59" t="s">
        <v>461</v>
      </c>
      <c r="E6" s="3">
        <v>1</v>
      </c>
      <c r="F6" s="3" t="s">
        <v>588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I7" s="67"/>
    </row>
    <row r="8" spans="1:9" x14ac:dyDescent="0.2">
      <c r="A8" s="1">
        <v>4</v>
      </c>
      <c r="B8" s="58" t="s">
        <v>273</v>
      </c>
      <c r="D8" s="58" t="s">
        <v>462</v>
      </c>
      <c r="E8" s="3">
        <v>1</v>
      </c>
      <c r="F8" s="3" t="s">
        <v>588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I9" s="67"/>
    </row>
    <row r="10" spans="1:9" x14ac:dyDescent="0.2">
      <c r="A10" s="1">
        <v>5</v>
      </c>
      <c r="B10" s="58" t="s">
        <v>487</v>
      </c>
      <c r="D10" s="60" t="s">
        <v>463</v>
      </c>
      <c r="E10" s="3">
        <v>1</v>
      </c>
      <c r="F10" s="3" t="s">
        <v>588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I11" s="67"/>
    </row>
    <row r="12" spans="1:9" x14ac:dyDescent="0.2">
      <c r="A12" s="1">
        <v>6</v>
      </c>
      <c r="B12" s="58" t="s">
        <v>459</v>
      </c>
      <c r="D12" s="58" t="s">
        <v>464</v>
      </c>
      <c r="E12" s="3">
        <v>1</v>
      </c>
      <c r="F12" s="3" t="s">
        <v>588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</row>
    <row r="14" spans="1:9" x14ac:dyDescent="0.2">
      <c r="A14" s="1">
        <v>7</v>
      </c>
      <c r="B14" s="60" t="s">
        <v>463</v>
      </c>
      <c r="D14" s="59" t="s">
        <v>620</v>
      </c>
      <c r="E14" s="3">
        <v>1</v>
      </c>
      <c r="F14" s="3" t="s">
        <v>588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</row>
    <row r="16" spans="1:9" x14ac:dyDescent="0.2">
      <c r="A16" s="1">
        <v>8</v>
      </c>
      <c r="B16" s="58" t="s">
        <v>476</v>
      </c>
      <c r="D16" s="59" t="s">
        <v>586</v>
      </c>
      <c r="E16" s="3">
        <v>1</v>
      </c>
      <c r="F16" s="3" t="s">
        <v>588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</row>
    <row r="18" spans="1:9" x14ac:dyDescent="0.2">
      <c r="A18" s="1">
        <v>9</v>
      </c>
      <c r="B18" s="58" t="s">
        <v>568</v>
      </c>
      <c r="D18" s="42" t="s">
        <v>590</v>
      </c>
      <c r="E18" s="3">
        <v>2</v>
      </c>
      <c r="F18" s="3" t="s">
        <v>591</v>
      </c>
      <c r="H18" s="3">
        <v>9</v>
      </c>
      <c r="I18" s="42"/>
    </row>
    <row r="19" spans="1:9" ht="11.25" customHeight="1" x14ac:dyDescent="0.2">
      <c r="A19" s="3"/>
      <c r="B19" s="2"/>
      <c r="D19" s="19"/>
      <c r="E19" s="3"/>
      <c r="F19" s="3"/>
    </row>
    <row r="20" spans="1:9" x14ac:dyDescent="0.2">
      <c r="A20" s="1">
        <v>10</v>
      </c>
      <c r="B20" s="59" t="s">
        <v>569</v>
      </c>
      <c r="D20" s="42" t="s">
        <v>618</v>
      </c>
      <c r="E20" s="3">
        <v>2</v>
      </c>
      <c r="F20" s="3" t="s">
        <v>619</v>
      </c>
      <c r="H20" s="3">
        <v>10</v>
      </c>
      <c r="I20" s="42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278</v>
      </c>
      <c r="D22" s="58" t="s">
        <v>270</v>
      </c>
      <c r="E22" s="3">
        <v>2</v>
      </c>
      <c r="F22" s="3" t="s">
        <v>589</v>
      </c>
      <c r="H22" s="3">
        <v>11</v>
      </c>
      <c r="I22" s="58"/>
    </row>
    <row r="23" spans="1:9" ht="11.25" customHeight="1" x14ac:dyDescent="0.15">
      <c r="A23" s="3"/>
      <c r="B23" s="2"/>
      <c r="D23" s="2"/>
      <c r="E23" s="3"/>
      <c r="F23" s="3"/>
      <c r="I23" s="2"/>
    </row>
    <row r="24" spans="1:9" x14ac:dyDescent="0.2">
      <c r="A24" s="1">
        <v>12</v>
      </c>
      <c r="B24" s="42" t="s">
        <v>456</v>
      </c>
      <c r="D24" s="59" t="s">
        <v>455</v>
      </c>
      <c r="E24" s="3">
        <v>2</v>
      </c>
      <c r="F24" s="3" t="s">
        <v>589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8" t="s">
        <v>467</v>
      </c>
      <c r="D26" s="42" t="s">
        <v>456</v>
      </c>
      <c r="E26" s="3">
        <v>2</v>
      </c>
      <c r="F26" s="3" t="s">
        <v>589</v>
      </c>
      <c r="H26" s="3">
        <v>13</v>
      </c>
      <c r="I26" s="42"/>
    </row>
    <row r="27" spans="1:9" ht="11.25" customHeight="1" x14ac:dyDescent="0.15">
      <c r="A27" s="3"/>
      <c r="B27" s="2"/>
      <c r="D27" s="2"/>
      <c r="E27" s="3"/>
      <c r="F27" s="3"/>
      <c r="I27" s="2"/>
    </row>
    <row r="28" spans="1:9" x14ac:dyDescent="0.2">
      <c r="A28" s="1">
        <v>14</v>
      </c>
      <c r="B28" s="58" t="s">
        <v>462</v>
      </c>
      <c r="D28" s="58" t="s">
        <v>457</v>
      </c>
      <c r="E28" s="3">
        <v>2</v>
      </c>
      <c r="F28" s="3" t="s">
        <v>589</v>
      </c>
      <c r="H28" s="3">
        <v>14</v>
      </c>
      <c r="I28" s="58"/>
    </row>
    <row r="29" spans="1:9" ht="11.25" customHeight="1" x14ac:dyDescent="0.15">
      <c r="A29" s="3"/>
      <c r="B29" s="2"/>
      <c r="D29" s="2"/>
      <c r="E29" s="3"/>
      <c r="F29" s="3"/>
      <c r="I29" s="2"/>
    </row>
    <row r="30" spans="1:9" x14ac:dyDescent="0.2">
      <c r="A30" s="1">
        <v>15</v>
      </c>
      <c r="B30" s="42" t="s">
        <v>608</v>
      </c>
      <c r="D30" s="58" t="s">
        <v>458</v>
      </c>
      <c r="E30" s="3">
        <v>2</v>
      </c>
      <c r="F30" s="3" t="s">
        <v>589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58" t="s">
        <v>607</v>
      </c>
      <c r="D32" s="58" t="s">
        <v>459</v>
      </c>
      <c r="E32" s="3">
        <v>2</v>
      </c>
      <c r="F32" s="3" t="s">
        <v>589</v>
      </c>
      <c r="H32" s="3">
        <v>16</v>
      </c>
      <c r="I32" s="58"/>
    </row>
    <row r="33" spans="1:9" ht="11.25" customHeight="1" x14ac:dyDescent="0.2">
      <c r="A33" s="3"/>
      <c r="B33" s="2"/>
      <c r="D33" s="19"/>
      <c r="E33" s="3"/>
      <c r="F33" s="3"/>
    </row>
    <row r="34" spans="1:9" x14ac:dyDescent="0.2">
      <c r="A34" s="1">
        <v>17</v>
      </c>
      <c r="B34" s="58" t="s">
        <v>473</v>
      </c>
      <c r="D34" s="59" t="s">
        <v>587</v>
      </c>
      <c r="E34" s="3">
        <v>2</v>
      </c>
      <c r="F34" s="3" t="s">
        <v>589</v>
      </c>
      <c r="H34" s="3">
        <v>17</v>
      </c>
      <c r="I34" s="59"/>
    </row>
    <row r="35" spans="1:9" ht="11.25" customHeight="1" x14ac:dyDescent="0.2">
      <c r="A35" s="3"/>
      <c r="B35" s="2"/>
      <c r="D35" s="19"/>
      <c r="E35" s="3"/>
      <c r="F35" s="3"/>
    </row>
    <row r="36" spans="1:9" x14ac:dyDescent="0.2">
      <c r="A36" s="1">
        <v>18</v>
      </c>
      <c r="B36" s="58" t="s">
        <v>570</v>
      </c>
      <c r="D36" s="58" t="s">
        <v>600</v>
      </c>
      <c r="E36" s="3">
        <v>2</v>
      </c>
      <c r="F36" s="3" t="s">
        <v>589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571</v>
      </c>
      <c r="D38" s="58" t="s">
        <v>468</v>
      </c>
      <c r="E38" s="3">
        <v>2</v>
      </c>
      <c r="F38" s="3" t="s">
        <v>492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</row>
    <row r="40" spans="1:9" x14ac:dyDescent="0.2">
      <c r="A40" s="1">
        <v>20</v>
      </c>
      <c r="B40" s="58" t="s">
        <v>465</v>
      </c>
      <c r="D40" s="58" t="s">
        <v>467</v>
      </c>
      <c r="E40" s="3">
        <v>2</v>
      </c>
      <c r="F40" s="3" t="s">
        <v>492</v>
      </c>
      <c r="H40" s="3">
        <v>20</v>
      </c>
      <c r="I40" s="58"/>
    </row>
    <row r="41" spans="1:9" ht="11.25" customHeight="1" x14ac:dyDescent="0.15">
      <c r="A41" s="3"/>
      <c r="B41" s="2"/>
      <c r="D41" s="2"/>
      <c r="E41" s="3"/>
      <c r="F41" s="3"/>
      <c r="I41" s="2"/>
    </row>
    <row r="42" spans="1:9" x14ac:dyDescent="0.2">
      <c r="A42" s="1">
        <v>21</v>
      </c>
      <c r="B42" s="59" t="s">
        <v>485</v>
      </c>
      <c r="D42" s="42" t="s">
        <v>592</v>
      </c>
      <c r="E42" s="3">
        <v>3</v>
      </c>
      <c r="F42" s="3" t="s">
        <v>593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</row>
    <row r="44" spans="1:9" x14ac:dyDescent="0.2">
      <c r="A44" s="1">
        <v>22</v>
      </c>
      <c r="B44" s="58" t="s">
        <v>481</v>
      </c>
      <c r="D44" s="42" t="s">
        <v>594</v>
      </c>
      <c r="E44" s="3">
        <v>3</v>
      </c>
      <c r="F44" s="3" t="s">
        <v>599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</row>
    <row r="46" spans="1:9" x14ac:dyDescent="0.2">
      <c r="A46" s="1">
        <v>23</v>
      </c>
      <c r="B46" s="58" t="s">
        <v>472</v>
      </c>
      <c r="D46" s="42" t="s">
        <v>595</v>
      </c>
      <c r="E46" s="3">
        <v>3</v>
      </c>
      <c r="F46" s="3" t="s">
        <v>599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59" t="s">
        <v>620</v>
      </c>
      <c r="D48" s="42" t="s">
        <v>601</v>
      </c>
      <c r="E48" s="3">
        <v>3</v>
      </c>
      <c r="F48" s="3" t="s">
        <v>599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</row>
    <row r="50" spans="1:9" x14ac:dyDescent="0.2">
      <c r="A50" s="1">
        <v>25</v>
      </c>
      <c r="B50" s="58" t="s">
        <v>270</v>
      </c>
      <c r="D50" s="42" t="s">
        <v>596</v>
      </c>
      <c r="E50" s="3">
        <v>3</v>
      </c>
      <c r="F50" s="3" t="s">
        <v>599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</row>
    <row r="52" spans="1:9" x14ac:dyDescent="0.2">
      <c r="A52" s="1">
        <v>26</v>
      </c>
      <c r="B52" s="59" t="s">
        <v>489</v>
      </c>
      <c r="D52" s="42" t="s">
        <v>597</v>
      </c>
      <c r="E52" s="3">
        <v>3</v>
      </c>
      <c r="F52" s="3" t="s">
        <v>599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</row>
    <row r="54" spans="1:9" x14ac:dyDescent="0.2">
      <c r="A54" s="1">
        <v>27</v>
      </c>
      <c r="B54" s="58" t="s">
        <v>572</v>
      </c>
      <c r="C54" s="1"/>
      <c r="D54" s="42" t="s">
        <v>598</v>
      </c>
      <c r="E54" s="3">
        <v>3</v>
      </c>
      <c r="F54" s="3" t="s">
        <v>599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</row>
    <row r="56" spans="1:9" x14ac:dyDescent="0.2">
      <c r="A56" s="1">
        <v>28</v>
      </c>
      <c r="B56" s="58" t="s">
        <v>573</v>
      </c>
      <c r="C56" s="1"/>
      <c r="D56" s="58" t="s">
        <v>465</v>
      </c>
      <c r="E56" s="3">
        <v>3</v>
      </c>
      <c r="F56" s="3" t="s">
        <v>491</v>
      </c>
      <c r="H56" s="3">
        <v>28</v>
      </c>
      <c r="I56" s="58"/>
    </row>
    <row r="57" spans="1:9" ht="11.25" customHeight="1" x14ac:dyDescent="0.2">
      <c r="A57" s="3"/>
      <c r="B57" s="2"/>
      <c r="D57" s="59"/>
      <c r="E57" s="3"/>
      <c r="F57" s="3"/>
      <c r="I57" s="59"/>
    </row>
    <row r="58" spans="1:9" x14ac:dyDescent="0.2">
      <c r="A58" s="1">
        <v>29</v>
      </c>
      <c r="B58" s="58" t="s">
        <v>269</v>
      </c>
      <c r="C58" s="1"/>
      <c r="D58" s="58" t="s">
        <v>278</v>
      </c>
      <c r="E58" s="3">
        <v>3</v>
      </c>
      <c r="F58" s="3" t="s">
        <v>491</v>
      </c>
      <c r="H58" s="3">
        <v>29</v>
      </c>
      <c r="I58" s="58"/>
    </row>
    <row r="59" spans="1:9" ht="11.25" customHeight="1" x14ac:dyDescent="0.15">
      <c r="A59" s="3"/>
      <c r="B59" s="2"/>
      <c r="D59" s="58"/>
      <c r="E59" s="3"/>
      <c r="F59" s="3"/>
      <c r="I59" s="58"/>
    </row>
    <row r="60" spans="1:9" x14ac:dyDescent="0.2">
      <c r="A60" s="1">
        <v>30</v>
      </c>
      <c r="B60" s="58" t="s">
        <v>464</v>
      </c>
      <c r="C60" s="1"/>
      <c r="D60" s="59" t="s">
        <v>466</v>
      </c>
      <c r="E60" s="3">
        <v>3</v>
      </c>
      <c r="F60" s="3" t="s">
        <v>491</v>
      </c>
      <c r="H60" s="3">
        <v>30</v>
      </c>
      <c r="I60" s="59"/>
    </row>
    <row r="61" spans="1:9" ht="11.25" customHeight="1" x14ac:dyDescent="0.2">
      <c r="A61" s="3"/>
      <c r="B61" s="2"/>
      <c r="D61" s="19"/>
      <c r="E61" s="3"/>
      <c r="F61" s="3"/>
    </row>
    <row r="62" spans="1:9" x14ac:dyDescent="0.2">
      <c r="A62" s="1">
        <v>31</v>
      </c>
      <c r="B62" s="58" t="s">
        <v>484</v>
      </c>
      <c r="C62" s="1"/>
      <c r="D62" s="58" t="s">
        <v>452</v>
      </c>
      <c r="E62" s="3">
        <v>4</v>
      </c>
      <c r="F62" s="3" t="s">
        <v>602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59" t="s">
        <v>466</v>
      </c>
      <c r="C64" s="1"/>
      <c r="D64" s="58" t="s">
        <v>453</v>
      </c>
      <c r="E64" s="3">
        <v>4</v>
      </c>
      <c r="F64" s="3" t="s">
        <v>602</v>
      </c>
      <c r="H64" s="3">
        <v>32</v>
      </c>
      <c r="I64" s="58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42" t="s">
        <v>482</v>
      </c>
      <c r="D66" s="58" t="s">
        <v>454</v>
      </c>
      <c r="E66" s="3">
        <v>4</v>
      </c>
      <c r="F66" s="3" t="s">
        <v>602</v>
      </c>
      <c r="H66" s="3">
        <v>33</v>
      </c>
      <c r="I66" s="58"/>
    </row>
    <row r="67" spans="1:9" ht="11.25" customHeight="1" x14ac:dyDescent="0.2">
      <c r="A67" s="3"/>
      <c r="B67" s="2"/>
      <c r="D67" s="19"/>
      <c r="E67" s="3"/>
      <c r="F67" s="3"/>
    </row>
    <row r="68" spans="1:9" x14ac:dyDescent="0.2">
      <c r="A68" s="1">
        <v>34</v>
      </c>
      <c r="B68" s="58" t="s">
        <v>453</v>
      </c>
      <c r="D68" s="58" t="s">
        <v>273</v>
      </c>
      <c r="E68" s="3">
        <v>4</v>
      </c>
      <c r="F68" s="3" t="s">
        <v>603</v>
      </c>
      <c r="H68" s="3">
        <v>34</v>
      </c>
      <c r="I68" s="58"/>
    </row>
    <row r="69" spans="1:9" ht="11.25" customHeight="1" x14ac:dyDescent="0.15">
      <c r="A69" s="3"/>
      <c r="B69" s="2"/>
      <c r="D69" s="2"/>
      <c r="E69" s="3"/>
      <c r="F69" s="3"/>
      <c r="I69" s="2"/>
    </row>
    <row r="70" spans="1:9" x14ac:dyDescent="0.2">
      <c r="A70" s="1">
        <v>35</v>
      </c>
      <c r="B70" s="58" t="s">
        <v>277</v>
      </c>
      <c r="D70" s="58" t="s">
        <v>469</v>
      </c>
      <c r="E70" s="3">
        <v>4</v>
      </c>
      <c r="F70" s="3" t="s">
        <v>603</v>
      </c>
      <c r="H70" s="3">
        <v>35</v>
      </c>
      <c r="I70" s="58"/>
    </row>
    <row r="71" spans="1:9" ht="11.25" customHeight="1" x14ac:dyDescent="0.2">
      <c r="A71" s="3"/>
      <c r="B71" s="59"/>
      <c r="D71" s="2"/>
      <c r="E71" s="3"/>
      <c r="F71" s="3"/>
      <c r="I71" s="2"/>
    </row>
    <row r="72" spans="1:9" x14ac:dyDescent="0.2">
      <c r="A72" s="1">
        <v>36</v>
      </c>
      <c r="B72" s="58" t="s">
        <v>574</v>
      </c>
      <c r="D72" s="58" t="s">
        <v>470</v>
      </c>
      <c r="E72" s="3">
        <v>4</v>
      </c>
      <c r="F72" s="3" t="s">
        <v>603</v>
      </c>
      <c r="H72" s="3">
        <v>36</v>
      </c>
      <c r="I72" s="58"/>
    </row>
    <row r="73" spans="1:9" ht="11.25" customHeight="1" x14ac:dyDescent="0.2">
      <c r="A73" s="3"/>
      <c r="B73" s="58"/>
      <c r="D73" s="19"/>
      <c r="E73" s="3"/>
      <c r="F73" s="3"/>
    </row>
    <row r="74" spans="1:9" x14ac:dyDescent="0.2">
      <c r="A74" s="1">
        <v>37</v>
      </c>
      <c r="B74" s="59" t="s">
        <v>575</v>
      </c>
      <c r="D74" s="58" t="s">
        <v>488</v>
      </c>
      <c r="E74" s="3">
        <v>4</v>
      </c>
      <c r="F74" s="3" t="s">
        <v>604</v>
      </c>
      <c r="H74" s="3">
        <v>37</v>
      </c>
      <c r="I74" s="58"/>
    </row>
    <row r="75" spans="1:9" ht="11.25" customHeight="1" x14ac:dyDescent="0.2">
      <c r="A75" s="3"/>
      <c r="B75" s="2"/>
      <c r="D75" s="60"/>
      <c r="E75" s="3"/>
      <c r="F75" s="3"/>
      <c r="I75" s="60"/>
    </row>
    <row r="76" spans="1:9" x14ac:dyDescent="0.2">
      <c r="A76" s="1">
        <v>38</v>
      </c>
      <c r="B76" s="58" t="s">
        <v>480</v>
      </c>
      <c r="D76" s="58" t="s">
        <v>277</v>
      </c>
      <c r="E76" s="3">
        <v>4</v>
      </c>
      <c r="F76" s="3" t="s">
        <v>604</v>
      </c>
      <c r="H76" s="3">
        <v>38</v>
      </c>
      <c r="I76" s="58"/>
    </row>
    <row r="77" spans="1:9" ht="11.25" customHeight="1" x14ac:dyDescent="0.15">
      <c r="A77" s="3"/>
      <c r="B77" s="2"/>
      <c r="D77" s="58"/>
      <c r="E77" s="3"/>
      <c r="F77" s="3"/>
      <c r="I77" s="58"/>
    </row>
    <row r="78" spans="1:9" x14ac:dyDescent="0.2">
      <c r="A78" s="1">
        <v>39</v>
      </c>
      <c r="B78" s="42" t="s">
        <v>618</v>
      </c>
      <c r="D78" s="59" t="s">
        <v>489</v>
      </c>
      <c r="E78" s="3">
        <v>4</v>
      </c>
      <c r="F78" s="3" t="s">
        <v>604</v>
      </c>
      <c r="H78" s="3">
        <v>39</v>
      </c>
      <c r="I78" s="59"/>
    </row>
    <row r="79" spans="1:9" ht="11.25" customHeight="1" x14ac:dyDescent="0.15">
      <c r="A79" s="3"/>
      <c r="B79" s="2"/>
      <c r="D79" s="2"/>
      <c r="E79" s="3"/>
      <c r="F79" s="3"/>
      <c r="I79" s="2"/>
    </row>
    <row r="80" spans="1:9" x14ac:dyDescent="0.2">
      <c r="A80" s="1">
        <v>40</v>
      </c>
      <c r="B80" s="59" t="s">
        <v>478</v>
      </c>
      <c r="D80" s="58" t="s">
        <v>490</v>
      </c>
      <c r="E80" s="3">
        <v>4</v>
      </c>
      <c r="F80" s="3" t="s">
        <v>604</v>
      </c>
      <c r="H80" s="3">
        <v>40</v>
      </c>
      <c r="I80" s="58"/>
    </row>
    <row r="81" spans="1:9" ht="11.25" customHeight="1" x14ac:dyDescent="0.2">
      <c r="A81" s="3"/>
      <c r="B81" s="2"/>
      <c r="D81" s="19"/>
      <c r="E81" s="3"/>
      <c r="F81" s="3"/>
    </row>
    <row r="82" spans="1:9" x14ac:dyDescent="0.2">
      <c r="A82" s="1">
        <v>41</v>
      </c>
      <c r="B82" s="58" t="s">
        <v>490</v>
      </c>
      <c r="D82" s="58" t="s">
        <v>276</v>
      </c>
      <c r="E82" s="3">
        <v>5</v>
      </c>
      <c r="F82" s="3" t="s">
        <v>493</v>
      </c>
      <c r="H82" s="3">
        <v>41</v>
      </c>
      <c r="I82" s="58"/>
    </row>
    <row r="83" spans="1:9" ht="11.25" customHeight="1" x14ac:dyDescent="0.15">
      <c r="A83" s="3"/>
      <c r="B83" s="2"/>
      <c r="D83" s="2"/>
      <c r="E83" s="3"/>
      <c r="F83" s="3"/>
      <c r="I83" s="2"/>
    </row>
    <row r="84" spans="1:9" x14ac:dyDescent="0.2">
      <c r="A84" s="1">
        <v>42</v>
      </c>
      <c r="B84" s="42" t="s">
        <v>592</v>
      </c>
      <c r="D84" s="58" t="s">
        <v>471</v>
      </c>
      <c r="E84" s="3">
        <v>5</v>
      </c>
      <c r="F84" s="3" t="s">
        <v>493</v>
      </c>
      <c r="H84" s="3">
        <v>42</v>
      </c>
      <c r="I84" s="58"/>
    </row>
    <row r="85" spans="1:9" ht="11.25" customHeight="1" x14ac:dyDescent="0.15">
      <c r="A85" s="3"/>
      <c r="B85" s="2"/>
      <c r="D85" s="2"/>
      <c r="E85" s="3"/>
      <c r="F85" s="3"/>
      <c r="I85" s="2"/>
    </row>
    <row r="86" spans="1:9" x14ac:dyDescent="0.2">
      <c r="A86" s="1">
        <v>43</v>
      </c>
      <c r="B86" s="59" t="s">
        <v>455</v>
      </c>
      <c r="D86" s="58" t="s">
        <v>472</v>
      </c>
      <c r="E86" s="3">
        <v>5</v>
      </c>
      <c r="F86" s="3" t="s">
        <v>493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58" t="s">
        <v>267</v>
      </c>
      <c r="D88" s="58" t="s">
        <v>473</v>
      </c>
      <c r="E88" s="3">
        <v>5</v>
      </c>
      <c r="F88" s="3" t="s">
        <v>493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576</v>
      </c>
      <c r="D90" s="60" t="s">
        <v>474</v>
      </c>
      <c r="E90" s="3">
        <v>5</v>
      </c>
      <c r="F90" s="3" t="s">
        <v>494</v>
      </c>
      <c r="H90" s="3">
        <v>45</v>
      </c>
      <c r="I90" s="60"/>
    </row>
    <row r="91" spans="1:9" ht="11.25" customHeight="1" x14ac:dyDescent="0.15">
      <c r="A91" s="3"/>
      <c r="B91" s="2"/>
      <c r="E91" s="3"/>
      <c r="F91" s="3"/>
      <c r="I91" s="4"/>
    </row>
    <row r="92" spans="1:9" x14ac:dyDescent="0.2">
      <c r="A92" s="1">
        <v>46</v>
      </c>
      <c r="B92" s="58" t="s">
        <v>577</v>
      </c>
      <c r="D92" s="58" t="s">
        <v>275</v>
      </c>
      <c r="E92" s="3">
        <v>5</v>
      </c>
      <c r="F92" s="3" t="s">
        <v>494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58" t="s">
        <v>275</v>
      </c>
      <c r="D94" s="58" t="s">
        <v>269</v>
      </c>
      <c r="E94" s="3">
        <v>5</v>
      </c>
      <c r="F94" s="3" t="s">
        <v>494</v>
      </c>
      <c r="H94" s="3">
        <v>47</v>
      </c>
      <c r="I94" s="58"/>
    </row>
    <row r="95" spans="1:9" ht="11.25" customHeight="1" x14ac:dyDescent="0.15">
      <c r="A95" s="3"/>
      <c r="D95" s="2"/>
      <c r="E95" s="3"/>
      <c r="F95" s="3"/>
      <c r="I95" s="2"/>
    </row>
    <row r="96" spans="1:9" x14ac:dyDescent="0.2">
      <c r="A96" s="1">
        <v>48</v>
      </c>
      <c r="B96" s="60" t="s">
        <v>271</v>
      </c>
      <c r="D96" s="58" t="s">
        <v>475</v>
      </c>
      <c r="E96" s="3">
        <v>5</v>
      </c>
      <c r="F96" s="3" t="s">
        <v>494</v>
      </c>
      <c r="H96" s="3">
        <v>48</v>
      </c>
      <c r="I96" s="58"/>
    </row>
    <row r="97" spans="1:11" ht="11.25" customHeight="1" x14ac:dyDescent="0.2">
      <c r="A97" s="3"/>
      <c r="D97" s="19"/>
      <c r="E97" s="3"/>
      <c r="F97" s="3"/>
    </row>
    <row r="98" spans="1:11" x14ac:dyDescent="0.2">
      <c r="A98" s="1">
        <v>49</v>
      </c>
      <c r="B98" s="58" t="s">
        <v>454</v>
      </c>
      <c r="D98" s="42" t="s">
        <v>609</v>
      </c>
      <c r="E98" s="3">
        <v>5</v>
      </c>
      <c r="F98" s="3" t="s">
        <v>610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42" t="s">
        <v>486</v>
      </c>
      <c r="D100" s="59" t="s">
        <v>478</v>
      </c>
      <c r="E100" s="3">
        <v>5</v>
      </c>
      <c r="F100" s="2" t="s">
        <v>497</v>
      </c>
      <c r="H100" s="3">
        <v>50</v>
      </c>
      <c r="I100" s="59"/>
      <c r="K100" s="2"/>
    </row>
    <row r="101" spans="1:11" ht="11.25" customHeight="1" x14ac:dyDescent="0.2">
      <c r="A101" s="3"/>
      <c r="B101" s="2"/>
      <c r="D101" s="19"/>
      <c r="E101" s="3"/>
      <c r="F101" s="3"/>
    </row>
    <row r="102" spans="1:11" x14ac:dyDescent="0.2">
      <c r="A102" s="1">
        <v>51</v>
      </c>
      <c r="B102" s="42" t="s">
        <v>595</v>
      </c>
      <c r="D102" s="58" t="s">
        <v>479</v>
      </c>
      <c r="E102" s="3">
        <v>6</v>
      </c>
      <c r="F102" s="3" t="s">
        <v>612</v>
      </c>
      <c r="H102" s="3">
        <v>51</v>
      </c>
      <c r="I102" s="58"/>
    </row>
    <row r="103" spans="1:11" ht="11.25" customHeight="1" x14ac:dyDescent="0.15">
      <c r="A103" s="3"/>
      <c r="B103" s="2"/>
      <c r="D103" s="2"/>
      <c r="E103" s="3"/>
      <c r="F103" s="3"/>
      <c r="I103" s="2"/>
    </row>
    <row r="104" spans="1:11" x14ac:dyDescent="0.2">
      <c r="A104" s="1">
        <v>52</v>
      </c>
      <c r="B104" s="42" t="s">
        <v>477</v>
      </c>
      <c r="D104" s="58" t="s">
        <v>480</v>
      </c>
      <c r="E104" s="3">
        <v>6</v>
      </c>
      <c r="F104" s="3" t="s">
        <v>612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I105" s="2"/>
    </row>
    <row r="106" spans="1:11" x14ac:dyDescent="0.2">
      <c r="A106" s="1">
        <v>53</v>
      </c>
      <c r="B106" s="58" t="s">
        <v>468</v>
      </c>
      <c r="D106" s="58" t="s">
        <v>481</v>
      </c>
      <c r="E106" s="3">
        <v>6</v>
      </c>
      <c r="F106" s="3" t="s">
        <v>612</v>
      </c>
      <c r="H106" s="3">
        <v>53</v>
      </c>
      <c r="I106" s="58"/>
    </row>
    <row r="107" spans="1:11" ht="11.25" customHeight="1" x14ac:dyDescent="0.15">
      <c r="A107" s="3"/>
      <c r="B107" s="2"/>
      <c r="E107" s="3"/>
      <c r="F107" s="3"/>
      <c r="I107" s="4"/>
    </row>
    <row r="108" spans="1:11" x14ac:dyDescent="0.2">
      <c r="A108" s="1">
        <v>54</v>
      </c>
      <c r="B108" s="42" t="s">
        <v>578</v>
      </c>
      <c r="D108" s="42" t="s">
        <v>482</v>
      </c>
      <c r="E108" s="3">
        <v>6</v>
      </c>
      <c r="F108" s="3" t="s">
        <v>612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</row>
    <row r="110" spans="1:11" x14ac:dyDescent="0.2">
      <c r="A110" s="1">
        <v>55</v>
      </c>
      <c r="B110" s="58" t="s">
        <v>579</v>
      </c>
      <c r="D110" s="58" t="s">
        <v>605</v>
      </c>
      <c r="E110" s="3">
        <v>6</v>
      </c>
      <c r="F110" s="3" t="s">
        <v>612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58" t="s">
        <v>276</v>
      </c>
      <c r="D112" s="42" t="s">
        <v>606</v>
      </c>
      <c r="E112" s="3">
        <v>6</v>
      </c>
      <c r="F112" s="3" t="s">
        <v>612</v>
      </c>
      <c r="H112" s="3">
        <v>56</v>
      </c>
      <c r="I112" s="42"/>
    </row>
    <row r="113" spans="1:11" ht="11.25" customHeight="1" x14ac:dyDescent="0.2">
      <c r="A113" s="3"/>
      <c r="B113" s="2"/>
      <c r="D113" s="19"/>
      <c r="E113" s="3"/>
      <c r="F113" s="3"/>
    </row>
    <row r="114" spans="1:11" x14ac:dyDescent="0.2">
      <c r="A114" s="1">
        <v>57</v>
      </c>
      <c r="B114" s="42" t="s">
        <v>597</v>
      </c>
      <c r="D114" s="58" t="s">
        <v>476</v>
      </c>
      <c r="E114" s="3">
        <v>6</v>
      </c>
      <c r="F114" s="2" t="s">
        <v>495</v>
      </c>
      <c r="H114" s="3">
        <v>57</v>
      </c>
      <c r="I114" s="58"/>
      <c r="K114" s="2"/>
    </row>
    <row r="115" spans="1:11" ht="11.25" customHeight="1" x14ac:dyDescent="0.15">
      <c r="A115" s="3"/>
      <c r="B115" s="2"/>
      <c r="D115" s="2"/>
      <c r="E115" s="3"/>
      <c r="F115" s="3"/>
      <c r="I115" s="2"/>
    </row>
    <row r="116" spans="1:11" x14ac:dyDescent="0.2">
      <c r="A116" s="1">
        <v>58</v>
      </c>
      <c r="B116" s="58" t="s">
        <v>452</v>
      </c>
      <c r="D116" s="58" t="s">
        <v>274</v>
      </c>
      <c r="E116" s="3">
        <v>6</v>
      </c>
      <c r="F116" s="3" t="s">
        <v>495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</row>
    <row r="118" spans="1:11" x14ac:dyDescent="0.2">
      <c r="A118" s="1">
        <v>59</v>
      </c>
      <c r="B118" s="42" t="s">
        <v>268</v>
      </c>
      <c r="C118" s="1"/>
      <c r="D118" s="42" t="s">
        <v>477</v>
      </c>
      <c r="E118" s="3">
        <v>6</v>
      </c>
      <c r="F118" s="3" t="s">
        <v>496</v>
      </c>
      <c r="H118" s="3">
        <v>59</v>
      </c>
      <c r="I118" s="42"/>
    </row>
    <row r="119" spans="1:11" ht="11.25" customHeight="1" x14ac:dyDescent="0.2">
      <c r="A119" s="3"/>
      <c r="B119" s="2"/>
      <c r="D119" s="19"/>
      <c r="E119" s="3"/>
      <c r="F119" s="3"/>
    </row>
    <row r="120" spans="1:11" x14ac:dyDescent="0.2">
      <c r="A120" s="1">
        <v>60</v>
      </c>
      <c r="B120" s="58" t="s">
        <v>458</v>
      </c>
      <c r="C120" s="1"/>
      <c r="D120" s="42" t="s">
        <v>608</v>
      </c>
      <c r="E120" s="3">
        <v>6</v>
      </c>
      <c r="F120" s="3" t="s">
        <v>611</v>
      </c>
      <c r="H120" s="3">
        <v>60</v>
      </c>
      <c r="I120" s="42"/>
    </row>
    <row r="121" spans="1:11" ht="11.25" customHeight="1" x14ac:dyDescent="0.2">
      <c r="A121" s="3"/>
      <c r="B121" s="2"/>
      <c r="D121" s="19"/>
      <c r="E121" s="3"/>
      <c r="F121" s="3"/>
    </row>
    <row r="122" spans="1:11" x14ac:dyDescent="0.2">
      <c r="A122" s="1">
        <v>61</v>
      </c>
      <c r="B122" s="59" t="s">
        <v>461</v>
      </c>
      <c r="C122" s="1"/>
      <c r="D122" s="58" t="s">
        <v>267</v>
      </c>
      <c r="E122" s="3">
        <v>7</v>
      </c>
      <c r="F122" s="3" t="s">
        <v>613</v>
      </c>
      <c r="H122" s="3">
        <v>61</v>
      </c>
      <c r="I122" s="58"/>
    </row>
    <row r="123" spans="1:11" ht="11.25" customHeight="1" x14ac:dyDescent="0.2">
      <c r="A123" s="3"/>
      <c r="B123" s="2"/>
      <c r="D123" s="19"/>
      <c r="E123" s="3"/>
      <c r="F123" s="3"/>
    </row>
    <row r="124" spans="1:11" x14ac:dyDescent="0.2">
      <c r="A124" s="1">
        <v>62</v>
      </c>
      <c r="B124" s="58" t="s">
        <v>605</v>
      </c>
      <c r="C124" s="1"/>
      <c r="D124" s="58" t="s">
        <v>607</v>
      </c>
      <c r="E124" s="3">
        <v>7</v>
      </c>
      <c r="F124" s="3" t="s">
        <v>614</v>
      </c>
      <c r="H124" s="3">
        <v>62</v>
      </c>
      <c r="I124" s="58"/>
    </row>
    <row r="125" spans="1:11" ht="11.25" customHeight="1" x14ac:dyDescent="0.2">
      <c r="A125" s="3"/>
      <c r="B125" s="2"/>
      <c r="D125" s="19"/>
      <c r="E125" s="3"/>
      <c r="F125" s="3"/>
    </row>
    <row r="126" spans="1:11" x14ac:dyDescent="0.2">
      <c r="A126" s="1">
        <v>63</v>
      </c>
      <c r="B126" s="58" t="s">
        <v>580</v>
      </c>
      <c r="C126" s="1"/>
      <c r="D126" s="58" t="s">
        <v>487</v>
      </c>
      <c r="E126" s="3">
        <v>7</v>
      </c>
      <c r="F126" s="3" t="s">
        <v>615</v>
      </c>
      <c r="H126" s="3">
        <v>63</v>
      </c>
      <c r="I126" s="58"/>
    </row>
    <row r="127" spans="1:11" ht="11.25" customHeight="1" x14ac:dyDescent="0.2">
      <c r="A127" s="3"/>
      <c r="B127" s="2"/>
      <c r="D127" s="19"/>
      <c r="E127" s="3"/>
      <c r="F127" s="3"/>
    </row>
    <row r="128" spans="1:11" x14ac:dyDescent="0.2">
      <c r="A128" s="1">
        <v>64</v>
      </c>
      <c r="B128" s="58" t="s">
        <v>581</v>
      </c>
      <c r="C128" s="1"/>
      <c r="D128" s="58" t="s">
        <v>483</v>
      </c>
      <c r="E128" s="3">
        <v>7</v>
      </c>
      <c r="F128" s="3" t="s">
        <v>616</v>
      </c>
      <c r="H128" s="3">
        <v>64</v>
      </c>
      <c r="I128" s="58"/>
    </row>
    <row r="129" spans="1:9" ht="11.25" customHeight="1" x14ac:dyDescent="0.15">
      <c r="A129" s="3"/>
      <c r="D129" s="2"/>
      <c r="E129" s="3"/>
      <c r="F129" s="3"/>
      <c r="I129" s="2"/>
    </row>
    <row r="130" spans="1:9" x14ac:dyDescent="0.2">
      <c r="A130" s="1">
        <v>65</v>
      </c>
      <c r="B130" s="58" t="s">
        <v>475</v>
      </c>
      <c r="D130" s="58" t="s">
        <v>484</v>
      </c>
      <c r="E130" s="3">
        <v>7</v>
      </c>
      <c r="F130" s="3" t="s">
        <v>616</v>
      </c>
      <c r="H130" s="3">
        <v>65</v>
      </c>
      <c r="I130" s="58"/>
    </row>
    <row r="131" spans="1:9" ht="11.25" customHeight="1" x14ac:dyDescent="0.15">
      <c r="A131" s="3"/>
      <c r="D131" s="58"/>
      <c r="E131" s="3"/>
      <c r="F131" s="3"/>
      <c r="I131" s="58"/>
    </row>
    <row r="132" spans="1:9" x14ac:dyDescent="0.2">
      <c r="A132" s="1">
        <v>66</v>
      </c>
      <c r="B132" s="58" t="s">
        <v>457</v>
      </c>
      <c r="D132" s="59" t="s">
        <v>485</v>
      </c>
      <c r="E132" s="3">
        <v>7</v>
      </c>
      <c r="F132" s="3" t="s">
        <v>616</v>
      </c>
      <c r="H132" s="3">
        <v>66</v>
      </c>
      <c r="I132" s="59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272</v>
      </c>
      <c r="D134" s="58" t="s">
        <v>621</v>
      </c>
      <c r="E134" s="3">
        <v>7</v>
      </c>
      <c r="F134" s="3" t="s">
        <v>617</v>
      </c>
      <c r="H134" s="3">
        <v>67</v>
      </c>
      <c r="I134" s="58"/>
    </row>
    <row r="135" spans="1:9" ht="11.25" customHeight="1" x14ac:dyDescent="0.15">
      <c r="A135" s="3"/>
      <c r="B135" s="2"/>
      <c r="D135" s="2"/>
      <c r="E135" s="3"/>
      <c r="F135" s="3"/>
      <c r="I135" s="2"/>
    </row>
    <row r="136" spans="1:9" x14ac:dyDescent="0.2">
      <c r="A136" s="1">
        <v>68</v>
      </c>
      <c r="B136" s="42" t="s">
        <v>596</v>
      </c>
      <c r="D136" s="42" t="s">
        <v>268</v>
      </c>
      <c r="E136" s="3">
        <v>7</v>
      </c>
      <c r="F136" s="3" t="s">
        <v>617</v>
      </c>
      <c r="H136" s="3">
        <v>68</v>
      </c>
      <c r="I136" s="42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58" t="s">
        <v>488</v>
      </c>
      <c r="D138" s="42" t="s">
        <v>486</v>
      </c>
      <c r="E138" s="3">
        <v>7</v>
      </c>
      <c r="F138" s="3" t="s">
        <v>617</v>
      </c>
      <c r="H138" s="3">
        <v>69</v>
      </c>
      <c r="I138" s="42"/>
    </row>
    <row r="139" spans="1:9" ht="11.25" customHeight="1" x14ac:dyDescent="0.15">
      <c r="A139" s="3"/>
      <c r="B139" s="58"/>
      <c r="E139" s="3"/>
      <c r="F139" s="3"/>
      <c r="I139" s="4"/>
    </row>
    <row r="140" spans="1:9" x14ac:dyDescent="0.2">
      <c r="A140" s="1">
        <v>70</v>
      </c>
      <c r="B140" s="58" t="s">
        <v>274</v>
      </c>
      <c r="D140" s="42" t="s">
        <v>272</v>
      </c>
      <c r="E140" s="3">
        <v>7</v>
      </c>
      <c r="F140" s="3" t="s">
        <v>617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9" t="s">
        <v>460</v>
      </c>
      <c r="D142" s="42"/>
      <c r="E142" s="3"/>
      <c r="I142" s="42"/>
    </row>
    <row r="143" spans="1:9" ht="11.25" customHeight="1" x14ac:dyDescent="0.2">
      <c r="A143" s="3"/>
      <c r="E143" s="3"/>
    </row>
    <row r="144" spans="1:9" x14ac:dyDescent="0.2">
      <c r="A144" s="1">
        <v>72</v>
      </c>
      <c r="B144" s="58" t="s">
        <v>582</v>
      </c>
      <c r="D144" s="58"/>
      <c r="E144" s="3"/>
      <c r="I144" s="42"/>
    </row>
    <row r="145" spans="1:9" ht="11.25" customHeight="1" x14ac:dyDescent="0.2">
      <c r="A145" s="3"/>
      <c r="B145" s="2"/>
      <c r="D145" s="2"/>
      <c r="E145" s="3"/>
    </row>
    <row r="146" spans="1:9" x14ac:dyDescent="0.2">
      <c r="A146" s="1">
        <v>73</v>
      </c>
      <c r="B146" s="42" t="s">
        <v>583</v>
      </c>
      <c r="D146" s="42"/>
      <c r="E146" s="3"/>
      <c r="I146" s="42"/>
    </row>
    <row r="147" spans="1:9" ht="11.25" customHeight="1" x14ac:dyDescent="0.2">
      <c r="A147" s="3"/>
      <c r="E147" s="3"/>
    </row>
    <row r="148" spans="1:9" x14ac:dyDescent="0.2">
      <c r="A148" s="1">
        <v>74</v>
      </c>
      <c r="B148" s="42" t="s">
        <v>606</v>
      </c>
      <c r="D148" s="42"/>
      <c r="E148" s="3"/>
      <c r="I148" s="42"/>
    </row>
    <row r="149" spans="1:9" ht="11.25" customHeight="1" x14ac:dyDescent="0.2">
      <c r="A149" s="3"/>
      <c r="E149" s="3"/>
    </row>
    <row r="150" spans="1:9" x14ac:dyDescent="0.2">
      <c r="A150" s="1">
        <v>75</v>
      </c>
      <c r="B150" s="80" t="s">
        <v>637</v>
      </c>
      <c r="C150" s="1"/>
      <c r="D150" s="42"/>
      <c r="E150" s="3"/>
      <c r="I150" s="42"/>
    </row>
    <row r="151" spans="1:9" ht="11.25" customHeight="1" x14ac:dyDescent="0.2">
      <c r="A151" s="3"/>
      <c r="E151" s="3"/>
    </row>
    <row r="152" spans="1:9" x14ac:dyDescent="0.2">
      <c r="A152" s="1">
        <v>76</v>
      </c>
      <c r="B152" s="42" t="s">
        <v>590</v>
      </c>
      <c r="C152" s="1"/>
      <c r="D152" s="58"/>
      <c r="E152" s="3"/>
      <c r="I152" s="42"/>
    </row>
    <row r="153" spans="1:9" ht="11.25" customHeight="1" x14ac:dyDescent="0.2">
      <c r="A153" s="3"/>
      <c r="B153" s="2"/>
      <c r="D153" s="2"/>
      <c r="E153" s="3"/>
    </row>
    <row r="154" spans="1:9" x14ac:dyDescent="0.2">
      <c r="A154" s="1">
        <v>77</v>
      </c>
      <c r="B154" s="58" t="s">
        <v>483</v>
      </c>
      <c r="C154" s="1"/>
      <c r="D154" s="58"/>
      <c r="E154" s="3"/>
      <c r="I154" s="42"/>
    </row>
    <row r="155" spans="1:9" ht="11.25" customHeight="1" x14ac:dyDescent="0.2">
      <c r="A155" s="3"/>
      <c r="B155" s="60"/>
      <c r="D155" s="60"/>
      <c r="E155" s="3"/>
    </row>
    <row r="156" spans="1:9" x14ac:dyDescent="0.2">
      <c r="A156" s="1">
        <v>78</v>
      </c>
      <c r="B156" s="42" t="s">
        <v>598</v>
      </c>
      <c r="C156" s="1"/>
      <c r="D156" s="58"/>
      <c r="E156" s="3"/>
      <c r="I156" s="42"/>
    </row>
    <row r="157" spans="1:9" ht="11.25" customHeight="1" x14ac:dyDescent="0.2">
      <c r="A157" s="3"/>
      <c r="B157" s="58"/>
      <c r="D157" s="58"/>
      <c r="E157" s="3"/>
    </row>
    <row r="158" spans="1:9" x14ac:dyDescent="0.2">
      <c r="A158" s="1">
        <v>79</v>
      </c>
      <c r="B158" s="58" t="s">
        <v>469</v>
      </c>
      <c r="C158" s="1"/>
      <c r="D158" s="59"/>
      <c r="E158" s="3"/>
      <c r="I158" s="42"/>
    </row>
    <row r="159" spans="1:9" ht="11.25" customHeight="1" x14ac:dyDescent="0.2">
      <c r="A159" s="3"/>
      <c r="B159" s="2"/>
      <c r="D159" s="2"/>
      <c r="E159" s="3"/>
    </row>
    <row r="160" spans="1:9" x14ac:dyDescent="0.2">
      <c r="A160" s="1">
        <v>80</v>
      </c>
      <c r="B160" s="60" t="s">
        <v>474</v>
      </c>
      <c r="C160" s="1"/>
      <c r="D160" s="58"/>
      <c r="E160" s="3"/>
      <c r="I160" s="42"/>
    </row>
    <row r="161" spans="1:9" ht="11.25" customHeight="1" x14ac:dyDescent="0.2">
      <c r="A161" s="3"/>
      <c r="B161" s="2"/>
      <c r="D161" s="2"/>
      <c r="E161" s="3"/>
    </row>
    <row r="162" spans="1:9" x14ac:dyDescent="0.2">
      <c r="A162" s="1">
        <v>81</v>
      </c>
      <c r="B162" s="58" t="s">
        <v>584</v>
      </c>
      <c r="C162" s="1"/>
      <c r="D162" s="58"/>
      <c r="E162" s="3"/>
      <c r="I162" s="42"/>
    </row>
    <row r="163" spans="1:9" ht="11.25" customHeight="1" x14ac:dyDescent="0.2"/>
    <row r="164" spans="1:9" x14ac:dyDescent="0.2">
      <c r="A164" s="1">
        <v>82</v>
      </c>
      <c r="B164" s="58" t="s">
        <v>451</v>
      </c>
      <c r="D164" s="42"/>
    </row>
    <row r="165" spans="1:9" ht="11.25" customHeight="1" x14ac:dyDescent="0.2">
      <c r="A165" s="3"/>
    </row>
    <row r="166" spans="1:9" x14ac:dyDescent="0.2">
      <c r="A166" s="1">
        <v>83</v>
      </c>
      <c r="B166" s="59" t="s">
        <v>586</v>
      </c>
      <c r="D166" s="42"/>
    </row>
    <row r="167" spans="1:9" ht="11.25" customHeight="1" x14ac:dyDescent="0.2">
      <c r="A167" s="3"/>
    </row>
    <row r="168" spans="1:9" x14ac:dyDescent="0.2">
      <c r="A168" s="1">
        <v>84</v>
      </c>
      <c r="B168" s="58" t="s">
        <v>479</v>
      </c>
      <c r="D168" s="42"/>
    </row>
    <row r="169" spans="1:9" ht="11.25" customHeight="1" x14ac:dyDescent="0.2">
      <c r="A169" s="3"/>
    </row>
    <row r="170" spans="1:9" x14ac:dyDescent="0.2">
      <c r="A170" s="1">
        <v>85</v>
      </c>
      <c r="B170" s="59" t="s">
        <v>587</v>
      </c>
      <c r="D170" s="42"/>
    </row>
    <row r="171" spans="1:9" ht="12.75" customHeight="1" x14ac:dyDescent="0.2">
      <c r="A171" s="3"/>
      <c r="B171" s="2"/>
    </row>
    <row r="172" spans="1:9" x14ac:dyDescent="0.2">
      <c r="A172" s="1">
        <v>86</v>
      </c>
      <c r="B172" s="58" t="s">
        <v>470</v>
      </c>
      <c r="D172" s="42"/>
    </row>
    <row r="173" spans="1:9" ht="11.25" customHeight="1" x14ac:dyDescent="0.2">
      <c r="A173" s="3"/>
      <c r="B173" s="60"/>
    </row>
    <row r="174" spans="1:9" x14ac:dyDescent="0.2">
      <c r="A174" s="1">
        <v>87</v>
      </c>
      <c r="B174" s="42" t="s">
        <v>594</v>
      </c>
      <c r="D174" s="42"/>
    </row>
    <row r="175" spans="1:9" ht="11.25" customHeight="1" x14ac:dyDescent="0.2">
      <c r="A175" s="3"/>
      <c r="B175" s="58"/>
    </row>
    <row r="176" spans="1:9" x14ac:dyDescent="0.2">
      <c r="A176" s="1">
        <v>88</v>
      </c>
      <c r="B176" s="42" t="s">
        <v>609</v>
      </c>
      <c r="D176" s="42"/>
    </row>
    <row r="177" spans="1:4" ht="11.25" customHeight="1" x14ac:dyDescent="0.2">
      <c r="A177" s="3"/>
      <c r="B177" s="2"/>
    </row>
    <row r="178" spans="1:4" x14ac:dyDescent="0.2">
      <c r="A178" s="1">
        <v>89</v>
      </c>
      <c r="B178" s="58" t="s">
        <v>621</v>
      </c>
      <c r="D178" s="42"/>
    </row>
    <row r="179" spans="1:4" ht="11.25" customHeight="1" x14ac:dyDescent="0.2">
      <c r="A179" s="3"/>
      <c r="B179" s="2"/>
    </row>
    <row r="180" spans="1:4" x14ac:dyDescent="0.2">
      <c r="A180" s="1">
        <v>90</v>
      </c>
      <c r="B180" s="58" t="s">
        <v>585</v>
      </c>
      <c r="D180" s="42"/>
    </row>
    <row r="182" spans="1:4" x14ac:dyDescent="0.2">
      <c r="B182" s="42"/>
      <c r="D182" s="42"/>
    </row>
    <row r="184" spans="1:4" x14ac:dyDescent="0.2">
      <c r="B184" s="42"/>
      <c r="D184" s="42"/>
    </row>
    <row r="186" spans="1:4" x14ac:dyDescent="0.2">
      <c r="B186" s="42"/>
      <c r="D186" s="42"/>
    </row>
    <row r="188" spans="1:4" x14ac:dyDescent="0.2">
      <c r="B188" s="42"/>
      <c r="D188" s="42"/>
    </row>
    <row r="190" spans="1:4" x14ac:dyDescent="0.2">
      <c r="B190" s="42"/>
      <c r="D190" s="42"/>
    </row>
    <row r="192" spans="1:4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2016-02-21T10:47:14Z</cp:lastPrinted>
  <dcterms:created xsi:type="dcterms:W3CDTF">1998-10-18T23:17:38Z</dcterms:created>
  <dcterms:modified xsi:type="dcterms:W3CDTF">2016-05-16T00:45:51Z</dcterms:modified>
</cp:coreProperties>
</file>