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<sst xmlns="http://schemas.openxmlformats.org/spreadsheetml/2006/main" count="5885" uniqueCount="857">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</sst>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99FF"/>
      <color rgb="FFFFFF99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K25" sqref="K25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3</v>
      </c>
      <c r="AE3" s="94">
        <f>COUNTIF(C3:AC4,"●")</f>
        <v>3</v>
      </c>
      <c r="AF3" s="94">
        <f>COUNTIF(C3:AC4,"△")</f>
        <v>0</v>
      </c>
      <c r="AG3" s="94">
        <f t="shared" ref="AG3" si="0">+AD3*3+AF3*1</f>
        <v>9</v>
      </c>
      <c r="AH3" s="94">
        <f>+E4+H4+K4+N4+Q4+T4+W4+Z4+AC4</f>
        <v>35</v>
      </c>
      <c r="AI3" s="94">
        <f>+C4+F4+I4+L4+O4+R4+U4+X4+AA4</f>
        <v>37</v>
      </c>
      <c r="AJ3" s="94">
        <f>+RANK(AG3,$AG$3:$AG$20,0)*100+RANK(AH3,$AH$3:$AH$20,1)*10+RANK(AI3,$AI$3:$AI$20,0)</f>
        <v>464</v>
      </c>
      <c r="AK3" s="94">
        <f>+RANK(AJ3,$AJ$3:$AJ$20,1)</f>
        <v>5</v>
      </c>
    </row>
    <row r="4" spans="1:37" ht="15.95" customHeight="1" x14ac:dyDescent="0.15">
      <c r="A4" s="96"/>
      <c r="B4" s="98"/>
      <c r="C4" s="102"/>
      <c r="D4" s="103"/>
      <c r="E4" s="104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5" customHeight="1" x14ac:dyDescent="0.15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5</v>
      </c>
      <c r="AF5" s="94">
        <f>COUNTIF(C5:AC6,"△")</f>
        <v>1</v>
      </c>
      <c r="AG5" s="94">
        <f t="shared" ref="AG5" si="1">+AD5*3+AF5*1</f>
        <v>1</v>
      </c>
      <c r="AH5" s="94">
        <f t="shared" ref="AH5" si="2">+E6+H6+K6+N6+Q6+T6+W6+Z6+AC6</f>
        <v>50</v>
      </c>
      <c r="AI5" s="94">
        <f t="shared" ref="AI5" si="3">+C6+F6+I6+L6+O6+R6+U6+X6+AA6</f>
        <v>22</v>
      </c>
      <c r="AJ5" s="94">
        <f t="shared" ref="AJ5" si="4">+RANK(AG5,$AG$3:$AG$20,0)*100+RANK(AH5,$AH$3:$AH$20,1)*10+RANK(AI5,$AI$3:$AI$20,0)</f>
        <v>988</v>
      </c>
      <c r="AK5" s="94">
        <f t="shared" ref="AK5" si="5">+RANK(AJ5,$AJ$3:$AJ$20,1)</f>
        <v>9</v>
      </c>
    </row>
    <row r="6" spans="1:37" ht="15.95" customHeight="1" x14ac:dyDescent="0.15">
      <c r="A6" s="96"/>
      <c r="B6" s="98"/>
      <c r="C6" s="82">
        <v>2</v>
      </c>
      <c r="D6" s="83" t="s">
        <v>821</v>
      </c>
      <c r="E6" s="84">
        <v>4</v>
      </c>
      <c r="F6" s="102"/>
      <c r="G6" s="103"/>
      <c r="H6" s="104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5" customHeight="1" x14ac:dyDescent="0.15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3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9</v>
      </c>
      <c r="AH7" s="94">
        <f t="shared" ref="AH7" si="7">+E8+H8+K8+N8+Q8+T8+W8+Z8+AC8</f>
        <v>34</v>
      </c>
      <c r="AI7" s="94">
        <f t="shared" ref="AI7" si="8">+C8+F8+I8+L8+O8+R8+U8+X8+AA8</f>
        <v>46</v>
      </c>
      <c r="AJ7" s="94">
        <f t="shared" ref="AJ7" si="9">+RANK(AG7,$AG$3:$AG$20,0)*100+RANK(AH7,$AH$3:$AH$20,1)*10+RANK(AI7,$AI$3:$AI$20,0)</f>
        <v>451</v>
      </c>
      <c r="AK7" s="94">
        <f t="shared" ref="AK7" si="10">+RANK(AJ7,$AJ$3:$AJ$20,1)</f>
        <v>4</v>
      </c>
    </row>
    <row r="8" spans="1:37" ht="15.95" customHeight="1" x14ac:dyDescent="0.15">
      <c r="A8" s="96"/>
      <c r="B8" s="98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5" customHeight="1" x14ac:dyDescent="0.15">
      <c r="A9" s="96">
        <v>4</v>
      </c>
      <c r="B9" s="97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2</v>
      </c>
      <c r="AF9" s="94">
        <f>COUNTIF(C9:AC10,"△")</f>
        <v>1</v>
      </c>
      <c r="AG9" s="94">
        <f>+AD9*3+AF9*1</f>
        <v>7</v>
      </c>
      <c r="AH9" s="94">
        <f t="shared" ref="AH9" si="11">+E10+H10+K10+N10+Q10+T10+W10+Z10+AC10</f>
        <v>35</v>
      </c>
      <c r="AI9" s="94">
        <f t="shared" ref="AI9" si="12">+C10+F10+I10+L10+O10+R10+U10+X10+AA10</f>
        <v>38</v>
      </c>
      <c r="AJ9" s="94">
        <f t="shared" ref="AJ9" si="13">+RANK(AG9,$AG$3:$AG$20,0)*100+RANK(AH9,$AH$3:$AH$20,1)*10+RANK(AI9,$AI$3:$AI$20,0)</f>
        <v>663</v>
      </c>
      <c r="AK9" s="94">
        <f t="shared" ref="AK9" si="14">+RANK(AJ9,$AJ$3:$AJ$20,1)</f>
        <v>6</v>
      </c>
    </row>
    <row r="10" spans="1:37" ht="15.95" customHeight="1" x14ac:dyDescent="0.15">
      <c r="A10" s="96"/>
      <c r="B10" s="98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 x14ac:dyDescent="0.15">
      <c r="A11" s="96">
        <v>5</v>
      </c>
      <c r="B11" s="97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1</v>
      </c>
      <c r="AE11" s="94">
        <f>COUNTIF(C11:AC12,"●")</f>
        <v>2</v>
      </c>
      <c r="AF11" s="94">
        <f>COUNTIF(C11:AC12,"△")</f>
        <v>0</v>
      </c>
      <c r="AG11" s="94">
        <f>+AD11*3+AF11*1</f>
        <v>3</v>
      </c>
      <c r="AH11" s="94">
        <f t="shared" ref="AH11" si="15">+E12+H12+K12+N12+Q12+T12+W12+Z12+AC12</f>
        <v>12</v>
      </c>
      <c r="AI11" s="94">
        <f t="shared" ref="AI11" si="16">+C12+F12+I12+L12+O12+R12+U12+X12+AA12</f>
        <v>15</v>
      </c>
      <c r="AJ11" s="94">
        <f t="shared" ref="AJ11" si="17">+RANK(AG11,$AG$3:$AG$20,0)*100+RANK(AH11,$AH$3:$AH$20,1)*10+RANK(AI11,$AI$3:$AI$20,0)</f>
        <v>739</v>
      </c>
      <c r="AK11" s="94">
        <f t="shared" ref="AK11" si="18">+RANK(AJ11,$AJ$3:$AJ$20,1)</f>
        <v>7</v>
      </c>
    </row>
    <row r="12" spans="1:37" ht="15.95" customHeight="1" x14ac:dyDescent="0.15">
      <c r="A12" s="96"/>
      <c r="B12" s="98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 x14ac:dyDescent="0.15">
      <c r="A13" s="96">
        <v>6</v>
      </c>
      <c r="B13" s="97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79"/>
      <c r="V13" s="80"/>
      <c r="W13" s="81"/>
      <c r="X13" s="22" t="s">
        <v>34</v>
      </c>
      <c r="Y13" s="23" t="s">
        <v>33</v>
      </c>
      <c r="Z13" s="24">
        <v>28</v>
      </c>
      <c r="AA13" s="73"/>
      <c r="AB13" s="74"/>
      <c r="AC13" s="75"/>
      <c r="AD13" s="105">
        <f>COUNTIF(C13:AC14,"○")</f>
        <v>5</v>
      </c>
      <c r="AE13" s="94">
        <f>COUNTIF(C13:AC14,"●")</f>
        <v>2</v>
      </c>
      <c r="AF13" s="94">
        <f>COUNTIF(C13:AC14,"△")</f>
        <v>0</v>
      </c>
      <c r="AG13" s="94">
        <f>+AD13*3+AF13*1</f>
        <v>15</v>
      </c>
      <c r="AH13" s="94">
        <f t="shared" ref="AH13" si="19">+E14+H14+K14+N14+Q14+T14+W14+Z14+AC14</f>
        <v>18</v>
      </c>
      <c r="AI13" s="94">
        <f t="shared" ref="AI13" si="20">+C14+F14+I14+L14+O14+R14+U14+X14+AA14</f>
        <v>34</v>
      </c>
      <c r="AJ13" s="94">
        <f t="shared" ref="AJ13" si="21">+RANK(AG13,$AG$3:$AG$20,0)*100+RANK(AH13,$AH$3:$AH$20,1)*10+RANK(AI13,$AI$3:$AI$20,0)</f>
        <v>146</v>
      </c>
      <c r="AK13" s="94">
        <f t="shared" ref="AK13" si="22">+RANK(AJ13,$AJ$3:$AJ$20,1)</f>
        <v>1</v>
      </c>
    </row>
    <row r="14" spans="1:37" ht="15.95" customHeight="1" x14ac:dyDescent="0.15">
      <c r="A14" s="96"/>
      <c r="B14" s="98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82">
        <v>3</v>
      </c>
      <c r="V14" s="83" t="s">
        <v>848</v>
      </c>
      <c r="W14" s="84">
        <v>4</v>
      </c>
      <c r="X14" s="25"/>
      <c r="Y14" s="26" t="s">
        <v>33</v>
      </c>
      <c r="Z14" s="27"/>
      <c r="AA14" s="76">
        <v>10</v>
      </c>
      <c r="AB14" s="77" t="s">
        <v>852</v>
      </c>
      <c r="AC14" s="78">
        <v>0</v>
      </c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 x14ac:dyDescent="0.15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99" t="s">
        <v>32</v>
      </c>
      <c r="V15" s="100"/>
      <c r="W15" s="101"/>
      <c r="X15" s="73"/>
      <c r="Y15" s="74"/>
      <c r="Z15" s="75"/>
      <c r="AA15" s="73"/>
      <c r="AB15" s="74"/>
      <c r="AC15" s="75"/>
      <c r="AD15" s="105">
        <f>COUNTIF(C15:AC16,"○")</f>
        <v>4</v>
      </c>
      <c r="AE15" s="94">
        <f>COUNTIF(C15:AC16,"●")</f>
        <v>0</v>
      </c>
      <c r="AF15" s="94">
        <f>COUNTIF(C15:AC16,"△")</f>
        <v>0</v>
      </c>
      <c r="AG15" s="94">
        <f>+AD15*3+AF15*1</f>
        <v>12</v>
      </c>
      <c r="AH15" s="94">
        <f t="shared" ref="AH15" si="23">+E16+H16+K16+N16+Q16+T16+W16+Z16+AC16</f>
        <v>6</v>
      </c>
      <c r="AI15" s="94">
        <f t="shared" ref="AI15" si="24">+C16+F16+I16+L16+O16+R16+U16+X16+AA16</f>
        <v>39</v>
      </c>
      <c r="AJ15" s="94">
        <f t="shared" ref="AJ15" si="25">+RANK(AG15,$AG$3:$AG$20,0)*100+RANK(AH15,$AH$3:$AH$20,1)*10+RANK(AI15,$AI$3:$AI$20,0)</f>
        <v>212</v>
      </c>
      <c r="AK15" s="94">
        <f t="shared" ref="AK15" si="26">+RANK(AJ15,$AJ$3:$AJ$20,1)</f>
        <v>2</v>
      </c>
    </row>
    <row r="16" spans="1:37" ht="15.95" customHeight="1" x14ac:dyDescent="0.15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2"/>
      <c r="V16" s="103"/>
      <c r="W16" s="104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 x14ac:dyDescent="0.15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79"/>
      <c r="V17" s="80"/>
      <c r="W17" s="81"/>
      <c r="X17" s="99" t="s">
        <v>32</v>
      </c>
      <c r="Y17" s="100"/>
      <c r="Z17" s="101"/>
      <c r="AA17" s="73"/>
      <c r="AB17" s="74"/>
      <c r="AC17" s="75"/>
      <c r="AD17" s="105">
        <f>COUNTIF(C17:AC18,"○")</f>
        <v>4</v>
      </c>
      <c r="AE17" s="94">
        <f>COUNTIF(C17:AC18,"●")</f>
        <v>1</v>
      </c>
      <c r="AF17" s="94">
        <f>COUNTIF(C17:AC18,"△")</f>
        <v>0</v>
      </c>
      <c r="AG17" s="94">
        <f>+AD17*3+AF17*1</f>
        <v>12</v>
      </c>
      <c r="AH17" s="94">
        <f t="shared" ref="AH17" si="27">+E18+H18+K18+N18+Q18+T18+W18+Z18+AC18</f>
        <v>7</v>
      </c>
      <c r="AI17" s="94">
        <f t="shared" ref="AI17" si="28">+C18+F18+I18+L18+O18+R18+U18+X18+AA18</f>
        <v>36</v>
      </c>
      <c r="AJ17" s="94">
        <f t="shared" ref="AJ17" si="29">+RANK(AG17,$AG$3:$AG$20,0)*100+RANK(AH17,$AH$3:$AH$20,1)*10+RANK(AI17,$AI$3:$AI$20,0)</f>
        <v>225</v>
      </c>
      <c r="AK17" s="94">
        <f t="shared" ref="AK17" si="30">+RANK(AJ17,$AJ$3:$AJ$20,1)</f>
        <v>3</v>
      </c>
    </row>
    <row r="18" spans="1:37" ht="15.95" customHeight="1" x14ac:dyDescent="0.15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82">
        <v>2</v>
      </c>
      <c r="V18" s="83" t="s">
        <v>841</v>
      </c>
      <c r="W18" s="84">
        <v>5</v>
      </c>
      <c r="X18" s="102"/>
      <c r="Y18" s="103"/>
      <c r="Z18" s="104"/>
      <c r="AA18" s="76">
        <v>18</v>
      </c>
      <c r="AB18" s="77" t="s">
        <v>839</v>
      </c>
      <c r="AC18" s="78">
        <v>0</v>
      </c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 x14ac:dyDescent="0.15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79"/>
      <c r="S19" s="80"/>
      <c r="T19" s="81"/>
      <c r="U19" s="79"/>
      <c r="V19" s="80"/>
      <c r="W19" s="81"/>
      <c r="X19" s="79"/>
      <c r="Y19" s="80"/>
      <c r="Z19" s="81"/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6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99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797</v>
      </c>
      <c r="AK19" s="94">
        <f t="shared" ref="AK19" si="34">+RANK(AJ19,$AJ$3:$AJ$20,1)</f>
        <v>8</v>
      </c>
    </row>
    <row r="20" spans="1:37" ht="15.95" customHeight="1" x14ac:dyDescent="0.15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23</v>
      </c>
      <c r="AE21" s="16">
        <f>SUM(AE3:AE20)</f>
        <v>23</v>
      </c>
      <c r="AF21" s="16">
        <f>SUM(AF3:AF20)</f>
        <v>2</v>
      </c>
      <c r="AH21" s="16">
        <f>SUM(AH3:AH20)</f>
        <v>296</v>
      </c>
      <c r="AI21" s="16">
        <f>SUM(AI3:AI20)</f>
        <v>296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05">
        <f>COUNTIF(C34:AC35,"○")</f>
        <v>3</v>
      </c>
      <c r="AE34" s="94">
        <f>COUNTIF(C34:AC35,"●")</f>
        <v>2</v>
      </c>
      <c r="AF34" s="94">
        <f>COUNTIF(C34:AC35,"△")</f>
        <v>1</v>
      </c>
      <c r="AG34" s="94">
        <f>+AD34*3+AF34*1</f>
        <v>10</v>
      </c>
      <c r="AH34" s="94">
        <f>+E35+H35+K35+N35+Q35+T35+W35+Z35+AC35</f>
        <v>34</v>
      </c>
      <c r="AI34" s="94">
        <f>+C35+F35+I35+L35+O35+R35+U35+X35+AA35</f>
        <v>46</v>
      </c>
      <c r="AJ34" s="94">
        <f>+RANK(AG34,$AG$34:$AG$51,0)*100+RANK(AH34,$AH$34:$AH$51,1)*10+RANK(AI34,$AI$34:$AI$51,0)</f>
        <v>344</v>
      </c>
      <c r="AK34" s="94">
        <f>+RANK(AJ34,$AJ$34:$AJ$51,1)</f>
        <v>3</v>
      </c>
    </row>
    <row r="35" spans="1:37" ht="15.95" customHeight="1" x14ac:dyDescent="0.15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 x14ac:dyDescent="0.15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73"/>
      <c r="AB36" s="74"/>
      <c r="AC36" s="75"/>
      <c r="AD36" s="105">
        <f>COUNTIF(C36:AC37,"○")</f>
        <v>2</v>
      </c>
      <c r="AE36" s="94">
        <f>COUNTIF(C36:AC37,"●")</f>
        <v>4</v>
      </c>
      <c r="AF36" s="94">
        <f>COUNTIF(C36:AC37,"△")</f>
        <v>0</v>
      </c>
      <c r="AG36" s="94">
        <f>+AD36*3+AF36*1</f>
        <v>6</v>
      </c>
      <c r="AH36" s="94">
        <f t="shared" ref="AH36" si="35">+E37+H37+K37+N37+Q37+T37+W37+Z37+AC37</f>
        <v>51</v>
      </c>
      <c r="AI36" s="94">
        <f t="shared" ref="AI36" si="36">+C37+F37+I37+L37+O37+R37+U37+X37+AA37</f>
        <v>15</v>
      </c>
      <c r="AJ36" s="94">
        <f t="shared" ref="AJ36" si="37">+RANK(AG36,$AG$34:$AG$51,0)*100+RANK(AH36,$AH$34:$AH$51,1)*10+RANK(AI36,$AI$34:$AI$51,0)</f>
        <v>789</v>
      </c>
      <c r="AK36" s="94">
        <f t="shared" ref="AK36" si="38">+RANK(AJ36,$AJ$34:$AJ$51,1)</f>
        <v>7</v>
      </c>
    </row>
    <row r="37" spans="1:37" ht="15.95" customHeight="1" x14ac:dyDescent="0.15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 x14ac:dyDescent="0.15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2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35</v>
      </c>
      <c r="AI38" s="94">
        <f t="shared" ref="AI38" si="40">+C39+F39+I39+L39+O39+R39+U39+X39+AA39</f>
        <v>54</v>
      </c>
      <c r="AJ38" s="94">
        <f t="shared" ref="AJ38" si="41">+RANK(AG38,$AG$34:$AG$51,0)*100+RANK(AH38,$AH$34:$AH$51,1)*10+RANK(AI38,$AI$34:$AI$51,0)</f>
        <v>452</v>
      </c>
      <c r="AK38" s="94">
        <f t="shared" ref="AK38" si="42">+RANK(AJ38,$AJ$34:$AJ$51,1)</f>
        <v>5</v>
      </c>
    </row>
    <row r="39" spans="1:37" ht="15.95" customHeight="1" x14ac:dyDescent="0.15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 x14ac:dyDescent="0.15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99" t="s">
        <v>32</v>
      </c>
      <c r="M40" s="100"/>
      <c r="N40" s="101"/>
      <c r="O40" s="73"/>
      <c r="P40" s="74"/>
      <c r="Q40" s="75"/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5</v>
      </c>
      <c r="AE40" s="94">
        <f>COUNTIF(C40:AC41,"●")</f>
        <v>0</v>
      </c>
      <c r="AF40" s="94">
        <f>COUNTIF(C40:AC41,"△")</f>
        <v>0</v>
      </c>
      <c r="AG40" s="94">
        <f>+AD40*3+AF40*1</f>
        <v>15</v>
      </c>
      <c r="AH40" s="94">
        <f t="shared" ref="AH40" si="43">+E41+H41+K41+N41+Q41+T41+W41+Z41+AC41</f>
        <v>17</v>
      </c>
      <c r="AI40" s="94">
        <f t="shared" ref="AI40" si="44">+C41+F41+I41+L41+O41+R41+U41+X41+AA41</f>
        <v>78</v>
      </c>
      <c r="AJ40" s="94">
        <f t="shared" ref="AJ40" si="45">+RANK(AG40,$AG$34:$AG$51,0)*100+RANK(AH40,$AH$34:$AH$51,1)*10+RANK(AI40,$AI$34:$AI$51,0)</f>
        <v>121</v>
      </c>
      <c r="AK40" s="94">
        <f t="shared" ref="AK40" si="46">+RANK(AJ40,$AJ$34:$AJ$51,1)</f>
        <v>1</v>
      </c>
    </row>
    <row r="41" spans="1:37" ht="15.95" customHeight="1" x14ac:dyDescent="0.15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2"/>
      <c r="M41" s="103"/>
      <c r="N41" s="104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 x14ac:dyDescent="0.15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99" t="s">
        <v>32</v>
      </c>
      <c r="P42" s="100"/>
      <c r="Q42" s="101"/>
      <c r="R42" s="79"/>
      <c r="S42" s="80"/>
      <c r="T42" s="81"/>
      <c r="U42" s="22" t="s">
        <v>290</v>
      </c>
      <c r="V42" s="23" t="s">
        <v>33</v>
      </c>
      <c r="W42" s="24">
        <v>18</v>
      </c>
      <c r="X42" s="79"/>
      <c r="Y42" s="80"/>
      <c r="Z42" s="81"/>
      <c r="AA42" s="79"/>
      <c r="AB42" s="80"/>
      <c r="AC42" s="81"/>
      <c r="AD42" s="105">
        <f>COUNTIF(C42:AC43,"○")</f>
        <v>0</v>
      </c>
      <c r="AE42" s="94">
        <f>COUNTIF(C42:AC43,"●")</f>
        <v>7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98</v>
      </c>
      <c r="AI42" s="94">
        <f t="shared" ref="AI42" si="48">+C43+F43+I43+L43+O43+R43+U43+X43+AA43</f>
        <v>25</v>
      </c>
      <c r="AJ42" s="94">
        <f t="shared" ref="AJ42" si="49">+RANK(AG42,$AG$34:$AG$51,0)*100+RANK(AH42,$AH$34:$AH$51,1)*10+RANK(AI42,$AI$34:$AI$51,0)</f>
        <v>997</v>
      </c>
      <c r="AK42" s="94">
        <f t="shared" ref="AK42" si="50">+RANK(AJ42,$AJ$34:$AJ$51,1)</f>
        <v>9</v>
      </c>
    </row>
    <row r="43" spans="1:37" ht="15.95" customHeight="1" x14ac:dyDescent="0.15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2"/>
      <c r="P43" s="103"/>
      <c r="Q43" s="104"/>
      <c r="R43" s="82">
        <v>5</v>
      </c>
      <c r="S43" s="83" t="s">
        <v>854</v>
      </c>
      <c r="T43" s="84">
        <v>12</v>
      </c>
      <c r="U43" s="25"/>
      <c r="V43" s="26" t="s">
        <v>33</v>
      </c>
      <c r="W43" s="27"/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 x14ac:dyDescent="0.15">
      <c r="A44" s="96">
        <v>15</v>
      </c>
      <c r="B44" s="97" t="str">
        <f>IF(データ２!B30="","",VLOOKUP(A44,データ２!$A$2:$B$180,2))</f>
        <v>レッドシャークス</v>
      </c>
      <c r="C44" s="79"/>
      <c r="D44" s="80"/>
      <c r="E44" s="81"/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3</v>
      </c>
      <c r="AE44" s="94">
        <f>COUNTIF(C44:AC45,"●")</f>
        <v>2</v>
      </c>
      <c r="AF44" s="94">
        <f>COUNTIF(C44:AC45,"△")</f>
        <v>0</v>
      </c>
      <c r="AG44" s="94">
        <f>+AD44*3+AF44*1</f>
        <v>9</v>
      </c>
      <c r="AH44" s="94">
        <f t="shared" ref="AH44" si="51">+E45+H45+K45+N45+Q45+T45+W45+Z45+AC45</f>
        <v>40</v>
      </c>
      <c r="AI44" s="94">
        <f t="shared" ref="AI44" si="52">+C45+F45+I45+L45+O45+R45+U45+X45+AA45</f>
        <v>36</v>
      </c>
      <c r="AJ44" s="94">
        <f t="shared" ref="AJ44" si="53">+RANK(AG44,$AG$34:$AG$51,0)*100+RANK(AH44,$AH$34:$AH$51,1)*10+RANK(AI44,$AI$34:$AI$51,0)</f>
        <v>465</v>
      </c>
      <c r="AK44" s="94">
        <f t="shared" ref="AK44" si="54">+RANK(AJ44,$AJ$34:$AJ$51,1)</f>
        <v>6</v>
      </c>
    </row>
    <row r="45" spans="1:37" ht="15.95" customHeight="1" x14ac:dyDescent="0.15">
      <c r="A45" s="96"/>
      <c r="B45" s="98"/>
      <c r="C45" s="82">
        <v>4</v>
      </c>
      <c r="D45" s="83" t="s">
        <v>846</v>
      </c>
      <c r="E45" s="84">
        <v>5</v>
      </c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 x14ac:dyDescent="0.15">
      <c r="A46" s="96">
        <v>16</v>
      </c>
      <c r="B46" s="97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73"/>
      <c r="AB46" s="74"/>
      <c r="AC46" s="75"/>
      <c r="AD46" s="105">
        <f>COUNTIF(C46:AC47,"○")</f>
        <v>3</v>
      </c>
      <c r="AE46" s="94">
        <f>COUNTIF(C46:AC47,"●")</f>
        <v>2</v>
      </c>
      <c r="AF46" s="94">
        <f>COUNTIF(C46:AC47,"△")</f>
        <v>0</v>
      </c>
      <c r="AG46" s="94">
        <f>+AD46*3+AF46*1</f>
        <v>9</v>
      </c>
      <c r="AH46" s="94">
        <f t="shared" ref="AH46" si="55">+E47+H47+K47+N47+Q47+T47+W47+Z47+AC47</f>
        <v>26</v>
      </c>
      <c r="AI46" s="94">
        <f t="shared" ref="AI46" si="56">+C47+F47+I47+L47+O47+R47+U47+X47+AA47</f>
        <v>29</v>
      </c>
      <c r="AJ46" s="94">
        <f t="shared" ref="AJ46" si="57">+RANK(AG46,$AG$34:$AG$51,0)*100+RANK(AH46,$AH$34:$AH$51,1)*10+RANK(AI46,$AI$34:$AI$51,0)</f>
        <v>436</v>
      </c>
      <c r="AK46" s="94">
        <f t="shared" ref="AK46" si="58">+RANK(AJ46,$AJ$34:$AJ$51,1)</f>
        <v>4</v>
      </c>
    </row>
    <row r="47" spans="1:37" ht="15.95" customHeight="1" x14ac:dyDescent="0.15">
      <c r="A47" s="96"/>
      <c r="B47" s="98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76">
        <v>3</v>
      </c>
      <c r="AB47" s="77" t="s">
        <v>845</v>
      </c>
      <c r="AC47" s="78">
        <v>1</v>
      </c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 x14ac:dyDescent="0.15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73"/>
      <c r="P48" s="74"/>
      <c r="Q48" s="75"/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4</v>
      </c>
      <c r="AE48" s="94">
        <f>COUNTIF(C48:AC49,"●")</f>
        <v>1</v>
      </c>
      <c r="AF48" s="94">
        <f>COUNTIF(C48:AC49,"△")</f>
        <v>0</v>
      </c>
      <c r="AG48" s="94">
        <f>+AD48*3+AF48*1</f>
        <v>12</v>
      </c>
      <c r="AH48" s="94">
        <f t="shared" ref="AH48" si="59">+E49+H49+K49+N49+Q49+T49+W49+Z49+AC49</f>
        <v>14</v>
      </c>
      <c r="AI48" s="94">
        <f t="shared" ref="AI48" si="60">+C49+F49+I49+L49+O49+R49+U49+X49+AA49</f>
        <v>48</v>
      </c>
      <c r="AJ48" s="94">
        <f t="shared" ref="AJ48" si="61">+RANK(AG48,$AG$34:$AG$51,0)*100+RANK(AH48,$AH$34:$AH$51,1)*10+RANK(AI48,$AI$34:$AI$51,0)</f>
        <v>213</v>
      </c>
      <c r="AK48" s="94">
        <f t="shared" ref="AK48" si="62">+RANK(AJ48,$AJ$34:$AJ$51,1)</f>
        <v>2</v>
      </c>
    </row>
    <row r="49" spans="1:37" ht="15.95" customHeight="1" x14ac:dyDescent="0.15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76">
        <v>15</v>
      </c>
      <c r="P49" s="77" t="s">
        <v>853</v>
      </c>
      <c r="Q49" s="78">
        <v>2</v>
      </c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 x14ac:dyDescent="0.15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4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40</v>
      </c>
      <c r="AI50" s="94">
        <f t="shared" ref="AI50" si="64">+C51+F51+I51+L51+O51+R51+U51+X51+AA51</f>
        <v>24</v>
      </c>
      <c r="AJ50" s="94">
        <f t="shared" ref="AJ50" si="65">+RANK(AG50,$AG$34:$AG$51,0)*100+RANK(AH50,$AH$34:$AH$51,1)*10+RANK(AI50,$AI$34:$AI$51,0)</f>
        <v>868</v>
      </c>
      <c r="AK50" s="94">
        <f t="shared" ref="AK50" si="66">+RANK(AJ50,$AJ$34:$AJ$51,1)</f>
        <v>8</v>
      </c>
    </row>
    <row r="51" spans="1:37" ht="15.95" customHeight="1" x14ac:dyDescent="0.15">
      <c r="A51" s="96"/>
      <c r="B51" s="98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15">
      <c r="AD52" s="16">
        <f>SUM(AD34:AD51)</f>
        <v>24</v>
      </c>
      <c r="AE52" s="16">
        <f>SUM(AE34:AE51)</f>
        <v>24</v>
      </c>
      <c r="AF52" s="16">
        <f>SUM(AF34:AF51)</f>
        <v>2</v>
      </c>
      <c r="AH52" s="16">
        <f>SUM(AH34:AH51)</f>
        <v>355</v>
      </c>
      <c r="AI52" s="16">
        <f>SUM(AI34:AI51)</f>
        <v>355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05">
        <f>COUNTIF(C61:AC62,"○")</f>
        <v>3</v>
      </c>
      <c r="AE61" s="94">
        <f>COUNTIF(C61:AC62,"●")</f>
        <v>1</v>
      </c>
      <c r="AF61" s="94">
        <f>COUNTIF(C61:AC62,"△")</f>
        <v>0</v>
      </c>
      <c r="AG61" s="94">
        <f>+AD61*3+AF61*1</f>
        <v>9</v>
      </c>
      <c r="AH61" s="94">
        <f>+E62+H62+K62+N62+Q62+T62+W62+Z62+AC62</f>
        <v>23</v>
      </c>
      <c r="AI61" s="94">
        <f>+C62+F62+I62+L62+O62+R62+U62+X62+AA62</f>
        <v>37</v>
      </c>
      <c r="AJ61" s="94">
        <f>+RANK(AG61,$AG$61:$AG$78,0)*100+RANK(AH61,$AH$61:$AH$78,1)*10+RANK(AI61,$AI$61:$AI$78,0)</f>
        <v>434</v>
      </c>
      <c r="AK61" s="94">
        <f>+RANK(AJ61,$AJ$61:$AJ$78,1)</f>
        <v>4</v>
      </c>
    </row>
    <row r="62" spans="1:37" ht="15.95" customHeight="1" x14ac:dyDescent="0.15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 x14ac:dyDescent="0.15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79"/>
      <c r="M63" s="80"/>
      <c r="N63" s="81"/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2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22</v>
      </c>
      <c r="AI63" s="94">
        <f t="shared" ref="AI63" si="68">+C64+F64+I64+L64+O64+R64+U64+X64+AA64</f>
        <v>18</v>
      </c>
      <c r="AJ63" s="94">
        <f t="shared" ref="AJ63" si="69">+RANK(AG63,$AG$61:$AG$78,0)*100+RANK(AH63,$AH$61:$AH$78,1)*10+RANK(AI63,$AI$61:$AI$78,0)</f>
        <v>627</v>
      </c>
      <c r="AK63" s="94">
        <f t="shared" ref="AK63" si="70">+RANK(AJ63,$AJ$61:$AJ$78,1)</f>
        <v>6</v>
      </c>
    </row>
    <row r="64" spans="1:37" ht="15.95" customHeight="1" x14ac:dyDescent="0.15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 x14ac:dyDescent="0.15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4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64</v>
      </c>
      <c r="AI65" s="94">
        <f t="shared" ref="AI65" si="72">+C66+F66+I66+L66+O66+R66+U66+X66+AA66</f>
        <v>12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 x14ac:dyDescent="0.15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 x14ac:dyDescent="0.15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99" t="s">
        <v>32</v>
      </c>
      <c r="M67" s="100"/>
      <c r="N67" s="101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05">
        <f>COUNTIF(C67:AC68,"○")</f>
        <v>4</v>
      </c>
      <c r="AE67" s="94">
        <f>COUNTIF(C67:AC68,"●")</f>
        <v>3</v>
      </c>
      <c r="AF67" s="94">
        <f>COUNTIF(C67:AC68,"△")</f>
        <v>0</v>
      </c>
      <c r="AG67" s="94">
        <f>+AD67*3+AF67*1</f>
        <v>12</v>
      </c>
      <c r="AH67" s="94">
        <f t="shared" ref="AH67" si="75">+E68+H68+K68+N68+Q68+T68+W68+Z68+AC68</f>
        <v>52</v>
      </c>
      <c r="AI67" s="94">
        <f t="shared" ref="AI67" si="76">+C68+F68+I68+L68+O68+R68+U68+X68+AA68</f>
        <v>46</v>
      </c>
      <c r="AJ67" s="94">
        <f t="shared" ref="AJ67" si="77">+RANK(AG67,$AG$61:$AG$78,0)*100+RANK(AH67,$AH$61:$AH$78,1)*10+RANK(AI67,$AI$61:$AI$78,0)</f>
        <v>263</v>
      </c>
      <c r="AK67" s="94">
        <f t="shared" ref="AK67" si="78">+RANK(AJ67,$AJ$61:$AJ$78,1)</f>
        <v>3</v>
      </c>
    </row>
    <row r="68" spans="1:37" ht="15.95" customHeight="1" x14ac:dyDescent="0.15">
      <c r="A68" s="96"/>
      <c r="B68" s="98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2"/>
      <c r="M68" s="103"/>
      <c r="N68" s="104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 x14ac:dyDescent="0.15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2</v>
      </c>
      <c r="AE69" s="94">
        <f>COUNTIF(C69:AC70,"●")</f>
        <v>4</v>
      </c>
      <c r="AF69" s="94">
        <f>COUNTIF(C69:AC70,"△")</f>
        <v>0</v>
      </c>
      <c r="AG69" s="94">
        <f>+AD69*3+AF69*1</f>
        <v>6</v>
      </c>
      <c r="AH69" s="94">
        <f t="shared" ref="AH69" si="79">+E70+H70+K70+N70+Q70+T70+W70+Z70+AC70</f>
        <v>86</v>
      </c>
      <c r="AI69" s="94">
        <f t="shared" ref="AI69" si="80">+C70+F70+I70+L70+O70+R70+U70+X70+AA70</f>
        <v>22</v>
      </c>
      <c r="AJ69" s="94">
        <f t="shared" ref="AJ69" si="81">+RANK(AG69,$AG$61:$AG$78,0)*100+RANK(AH69,$AH$61:$AH$78,1)*10+RANK(AI69,$AI$61:$AI$78,0)</f>
        <v>596</v>
      </c>
      <c r="AK69" s="94">
        <f t="shared" ref="AK69" si="82">+RANK(AJ69,$AJ$61:$AJ$78,1)</f>
        <v>5</v>
      </c>
    </row>
    <row r="70" spans="1:37" ht="15.95" customHeight="1" x14ac:dyDescent="0.15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 x14ac:dyDescent="0.15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05">
        <f>COUNTIF(C71:AC72,"○")</f>
        <v>0</v>
      </c>
      <c r="AE71" s="94">
        <f>COUNTIF(C71:AC72,"●")</f>
        <v>3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26</v>
      </c>
      <c r="AI71" s="94">
        <f t="shared" ref="AI71" si="84">+C72+F72+I72+L72+O72+R72+U72+X72+AA72</f>
        <v>14</v>
      </c>
      <c r="AJ71" s="94">
        <f t="shared" ref="AJ71" si="85">+RANK(AG71,$AG$61:$AG$78,0)*100+RANK(AH71,$AH$61:$AH$78,1)*10+RANK(AI71,$AI$61:$AI$78,0)</f>
        <v>858</v>
      </c>
      <c r="AK71" s="94">
        <f t="shared" ref="AK71" si="86">+RANK(AJ71,$AJ$61:$AJ$78,1)</f>
        <v>8</v>
      </c>
    </row>
    <row r="72" spans="1:37" ht="15.95" customHeight="1" x14ac:dyDescent="0.15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 x14ac:dyDescent="0.15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73"/>
      <c r="Y73" s="74"/>
      <c r="Z73" s="75"/>
      <c r="AA73" s="79"/>
      <c r="AB73" s="80"/>
      <c r="AC73" s="81"/>
      <c r="AD73" s="105">
        <f>COUNTIF(C73:AC74,"○")</f>
        <v>4</v>
      </c>
      <c r="AE73" s="94">
        <f>COUNTIF(C73:AC74,"●")</f>
        <v>1</v>
      </c>
      <c r="AF73" s="94">
        <f>COUNTIF(C73:AC74,"△")</f>
        <v>0</v>
      </c>
      <c r="AG73" s="94">
        <f>+AD73*3+AF73*1</f>
        <v>12</v>
      </c>
      <c r="AH73" s="94">
        <f t="shared" ref="AH73" si="87">+E74+H74+K74+N74+Q74+T74+W74+Z74+AC74</f>
        <v>25</v>
      </c>
      <c r="AI73" s="94">
        <f t="shared" ref="AI73" si="88">+C74+F74+I74+L74+O74+R74+U74+X74+AA74</f>
        <v>52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5" customHeight="1" x14ac:dyDescent="0.15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 x14ac:dyDescent="0.15">
      <c r="A75" s="96">
        <v>26</v>
      </c>
      <c r="B75" s="97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4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55</v>
      </c>
      <c r="AI75" s="94">
        <f t="shared" ref="AI75" si="92">+C76+F76+I76+L76+O76+R76+U76+X76+AA76</f>
        <v>27</v>
      </c>
      <c r="AJ75" s="94">
        <f t="shared" ref="AJ75" si="93">+RANK(AG75,$AG$61:$AG$78,0)*100+RANK(AH75,$AH$61:$AH$78,1)*10+RANK(AI75,$AI$61:$AI$78,0)</f>
        <v>675</v>
      </c>
      <c r="AK75" s="94">
        <f t="shared" ref="AK75" si="94">+RANK(AJ75,$AJ$61:$AJ$78,1)</f>
        <v>7</v>
      </c>
    </row>
    <row r="76" spans="1:37" ht="15.95" customHeight="1" x14ac:dyDescent="0.15">
      <c r="A76" s="96"/>
      <c r="B76" s="98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 x14ac:dyDescent="0.15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7</v>
      </c>
      <c r="AE77" s="94">
        <f>COUNTIF(C77:AC78,"●")</f>
        <v>0</v>
      </c>
      <c r="AF77" s="94">
        <f>COUNTIF(C77:AC78,"△")</f>
        <v>0</v>
      </c>
      <c r="AG77" s="94">
        <f>+AD77*3+AF77*1</f>
        <v>21</v>
      </c>
      <c r="AH77" s="94">
        <f t="shared" ref="AH77" si="95">+E78+H78+K78+N78+Q78+T78+W78+Z78+AC78</f>
        <v>18</v>
      </c>
      <c r="AI77" s="94">
        <f t="shared" ref="AI77" si="96">+C78+F78+I78+L78+O78+R78+U78+X78+AA78</f>
        <v>143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 x14ac:dyDescent="0.15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22</v>
      </c>
      <c r="AE79" s="16">
        <f>SUM(AE61:AE78)</f>
        <v>22</v>
      </c>
      <c r="AF79" s="16">
        <f>SUM(AF61:AF78)</f>
        <v>0</v>
      </c>
      <c r="AH79" s="16">
        <f>SUM(AH61:AH78)</f>
        <v>371</v>
      </c>
      <c r="AI79" s="16">
        <f>SUM(AI61:AI78)</f>
        <v>371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4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66</v>
      </c>
      <c r="AI92" s="94">
        <f>+C93+F93+I93+L93+O93+R93+U93+X93+AA93</f>
        <v>66</v>
      </c>
      <c r="AJ92" s="94">
        <f>+RANK(AG92,$AG$92:$AG$109,0)*100+RANK(AH92,$AH$92:$AH$109,1)*10+RANK(AI92,$AI$92:$AI$109,0)</f>
        <v>272</v>
      </c>
      <c r="AK92" s="94">
        <f>+RANK(AJ92,$AJ$92:$AJ$109,1)</f>
        <v>3</v>
      </c>
    </row>
    <row r="93" spans="1:37" ht="15.95" customHeight="1" x14ac:dyDescent="0.15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 x14ac:dyDescent="0.15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73"/>
      <c r="Y94" s="74"/>
      <c r="Z94" s="75"/>
      <c r="AA94" s="85"/>
      <c r="AB94" s="86"/>
      <c r="AC94" s="87"/>
      <c r="AD94" s="105">
        <f>COUNTIF(C94:AC95,"○")</f>
        <v>3</v>
      </c>
      <c r="AE94" s="94">
        <f>COUNTIF(C94:AC95,"●")</f>
        <v>0</v>
      </c>
      <c r="AF94" s="94">
        <f>COUNTIF(C94:AC95,"△")</f>
        <v>1</v>
      </c>
      <c r="AG94" s="94">
        <f>+AD94*3+AF94*1</f>
        <v>10</v>
      </c>
      <c r="AH94" s="94">
        <f t="shared" ref="AH94" si="99">+E95+H95+K95+N95+Q95+T95+W95+Z95+AC95</f>
        <v>14</v>
      </c>
      <c r="AI94" s="94">
        <f t="shared" ref="AI94" si="100">+C95+F95+I95+L95+O95+R95+U95+X95+AA95</f>
        <v>39</v>
      </c>
      <c r="AJ94" s="94">
        <f t="shared" ref="AJ94" si="101">+RANK(AG94,$AG$92:$AG$109,0)*100+RANK(AH94,$AH$92:$AH$109,1)*10+RANK(AI94,$AI$92:$AI$109,0)</f>
        <v>416</v>
      </c>
      <c r="AK94" s="94">
        <f t="shared" ref="AK94" si="102">+RANK(AJ94,$AJ$92:$AJ$109,1)</f>
        <v>4</v>
      </c>
    </row>
    <row r="95" spans="1:37" ht="15.95" customHeight="1" x14ac:dyDescent="0.15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 x14ac:dyDescent="0.15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05">
        <f>COUNTIF(C96:AC97,"○")</f>
        <v>3</v>
      </c>
      <c r="AE96" s="94">
        <f>COUNTIF(C96:AC97,"●")</f>
        <v>1</v>
      </c>
      <c r="AF96" s="94">
        <f>COUNTIF(C96:AC97,"△")</f>
        <v>0</v>
      </c>
      <c r="AG96" s="94">
        <f>+AD96*3+AF96*1</f>
        <v>9</v>
      </c>
      <c r="AH96" s="94">
        <f t="shared" ref="AH96" si="103">+E97+H97+K97+N97+Q97+T97+W97+Z97+AC97</f>
        <v>34</v>
      </c>
      <c r="AI96" s="94">
        <f t="shared" ref="AI96" si="104">+C97+F97+I97+L97+O97+R97+U97+X97+AA97</f>
        <v>74</v>
      </c>
      <c r="AJ96" s="94">
        <f t="shared" ref="AJ96" si="105">+RANK(AG96,$AG$92:$AG$109,0)*100+RANK(AH96,$AH$92:$AH$109,1)*10+RANK(AI96,$AI$92:$AI$109,0)</f>
        <v>641</v>
      </c>
      <c r="AK96" s="94">
        <f t="shared" ref="AK96" si="106">+RANK(AJ96,$AJ$92:$AJ$109,1)</f>
        <v>6</v>
      </c>
    </row>
    <row r="97" spans="1:37" ht="15.95" customHeight="1" x14ac:dyDescent="0.15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 x14ac:dyDescent="0.15">
      <c r="A98" s="96">
        <v>31</v>
      </c>
      <c r="B98" s="97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5</v>
      </c>
      <c r="AE98" s="94">
        <f>COUNTIF(C98:AC99,"●")</f>
        <v>1</v>
      </c>
      <c r="AF98" s="94">
        <f>COUNTIF(C98:AC99,"△")</f>
        <v>0</v>
      </c>
      <c r="AG98" s="94">
        <f>+AD98*3+AF98*1</f>
        <v>15</v>
      </c>
      <c r="AH98" s="94">
        <f t="shared" ref="AH98" si="107">+E99+H99+K99+N99+Q99+T99+W99+Z99+AC99</f>
        <v>27</v>
      </c>
      <c r="AI98" s="94">
        <f t="shared" ref="AI98" si="108">+C99+F99+I99+L99+O99+R99+U99+X99+AA99</f>
        <v>60</v>
      </c>
      <c r="AJ98" s="94">
        <f t="shared" ref="AJ98" si="109">+RANK(AG98,$AG$92:$AG$109,0)*100+RANK(AH98,$AH$92:$AH$109,1)*10+RANK(AI98,$AI$92:$AI$109,0)</f>
        <v>123</v>
      </c>
      <c r="AK98" s="94">
        <f t="shared" ref="AK98" si="110">+RANK(AJ98,$AJ$92:$AJ$109,1)</f>
        <v>1</v>
      </c>
    </row>
    <row r="99" spans="1:37" ht="15.95" customHeight="1" x14ac:dyDescent="0.15">
      <c r="A99" s="96"/>
      <c r="B99" s="98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 x14ac:dyDescent="0.15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79"/>
      <c r="V100" s="80"/>
      <c r="W100" s="81"/>
      <c r="X100" s="79"/>
      <c r="Y100" s="80"/>
      <c r="Z100" s="81"/>
      <c r="AA100" s="79"/>
      <c r="AB100" s="80"/>
      <c r="AC100" s="81"/>
      <c r="AD100" s="105">
        <f>COUNTIF(C100:AC101,"○")</f>
        <v>0</v>
      </c>
      <c r="AE100" s="94">
        <f>COUNTIF(C100:AC101,"●")</f>
        <v>6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76</v>
      </c>
      <c r="AI100" s="94">
        <f t="shared" ref="AI100" si="112">+C101+F101+I101+L101+O101+R101+U101+X101+AA101</f>
        <v>29</v>
      </c>
      <c r="AJ100" s="94">
        <f t="shared" ref="AJ100" si="113">+RANK(AG100,$AG$92:$AG$109,0)*100+RANK(AH100,$AH$92:$AH$109,1)*10+RANK(AI100,$AI$92:$AI$109,0)</f>
        <v>898</v>
      </c>
      <c r="AK100" s="94">
        <f t="shared" ref="AK100" si="114">+RANK(AJ100,$AJ$92:$AJ$109,1)</f>
        <v>9</v>
      </c>
    </row>
    <row r="101" spans="1:37" ht="15.95" customHeight="1" x14ac:dyDescent="0.15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2"/>
      <c r="P101" s="103"/>
      <c r="Q101" s="104"/>
      <c r="R101" s="25"/>
      <c r="S101" s="26" t="s">
        <v>33</v>
      </c>
      <c r="T101" s="27"/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 x14ac:dyDescent="0.15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79"/>
      <c r="J102" s="80"/>
      <c r="K102" s="81"/>
      <c r="L102" s="79"/>
      <c r="M102" s="80"/>
      <c r="N102" s="81"/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79"/>
      <c r="Y102" s="80"/>
      <c r="Z102" s="81"/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5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75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889</v>
      </c>
      <c r="AK102" s="94">
        <f t="shared" ref="AK102" si="118">+RANK(AJ102,$AJ$92:$AJ$109,1)</f>
        <v>8</v>
      </c>
    </row>
    <row r="103" spans="1:37" ht="15.95" customHeight="1" x14ac:dyDescent="0.15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 x14ac:dyDescent="0.15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99" t="s">
        <v>32</v>
      </c>
      <c r="V104" s="100"/>
      <c r="W104" s="101"/>
      <c r="X104" s="79"/>
      <c r="Y104" s="80"/>
      <c r="Z104" s="81"/>
      <c r="AA104" s="73"/>
      <c r="AB104" s="74"/>
      <c r="AC104" s="75"/>
      <c r="AD104" s="105">
        <f>COUNTIF(C104:AC105,"○")</f>
        <v>4</v>
      </c>
      <c r="AE104" s="94">
        <f>COUNTIF(C104:AC105,"●")</f>
        <v>3</v>
      </c>
      <c r="AF104" s="94">
        <f>COUNTIF(C104:AC105,"△")</f>
        <v>0</v>
      </c>
      <c r="AG104" s="94">
        <f>+AD104*3+AF104*1</f>
        <v>12</v>
      </c>
      <c r="AH104" s="94">
        <f t="shared" ref="AH104" si="119">+E105+H105+K105+N105+Q105+T105+W105+Z105+AC105</f>
        <v>40</v>
      </c>
      <c r="AI104" s="94">
        <f t="shared" ref="AI104" si="120">+C105+F105+I105+L105+O105+R105+U105+X105+AA105</f>
        <v>56</v>
      </c>
      <c r="AJ104" s="94">
        <f t="shared" ref="AJ104" si="121">+RANK(AG104,$AG$92:$AG$109,0)*100+RANK(AH104,$AH$92:$AH$109,1)*10+RANK(AI104,$AI$92:$AI$109,0)</f>
        <v>254</v>
      </c>
      <c r="AK104" s="94">
        <f t="shared" ref="AK104" si="122">+RANK(AJ104,$AJ$92:$AJ$109,1)</f>
        <v>2</v>
      </c>
    </row>
    <row r="105" spans="1:37" ht="15.95" customHeight="1" x14ac:dyDescent="0.15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2"/>
      <c r="V105" s="103"/>
      <c r="W105" s="104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 x14ac:dyDescent="0.15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3</v>
      </c>
      <c r="AE106" s="94">
        <f>COUNTIF(C106:AC107,"●")</f>
        <v>4</v>
      </c>
      <c r="AF106" s="94">
        <f>COUNTIF(C106:AC107,"△")</f>
        <v>0</v>
      </c>
      <c r="AG106" s="94">
        <f>+AD106*3+AF106*1</f>
        <v>9</v>
      </c>
      <c r="AH106" s="94">
        <f t="shared" ref="AH106" si="123">+E107+H107+K107+N107+Q107+T107+W107+Z107+AC107</f>
        <v>58</v>
      </c>
      <c r="AI106" s="94">
        <f t="shared" ref="AI106" si="124">+C107+F107+I107+L107+O107+R107+U107+X107+AA107</f>
        <v>48</v>
      </c>
      <c r="AJ106" s="94">
        <f t="shared" ref="AJ106" si="125">+RANK(AG106,$AG$92:$AG$109,0)*100+RANK(AH106,$AH$92:$AH$109,1)*10+RANK(AI106,$AI$92:$AI$109,0)</f>
        <v>665</v>
      </c>
      <c r="AK106" s="94">
        <f t="shared" ref="AK106" si="126">+RANK(AJ106,$AJ$92:$AJ$109,1)</f>
        <v>7</v>
      </c>
    </row>
    <row r="107" spans="1:37" ht="15.95" customHeight="1" x14ac:dyDescent="0.15">
      <c r="A107" s="96"/>
      <c r="B107" s="98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 x14ac:dyDescent="0.15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427</v>
      </c>
      <c r="AK108" s="94">
        <f t="shared" ref="AK108" si="130">+RANK(AJ108,$AJ$92:$AJ$109,1)</f>
        <v>5</v>
      </c>
    </row>
    <row r="109" spans="1:37" ht="15.95" customHeight="1" x14ac:dyDescent="0.15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15">
      <c r="AD110" s="16">
        <f>SUM(AD92:AD109)</f>
        <v>25</v>
      </c>
      <c r="AE110" s="16">
        <f>SUM(AE92:AE109)</f>
        <v>25</v>
      </c>
      <c r="AF110" s="16">
        <f>SUM(AF92:AF109)</f>
        <v>2</v>
      </c>
      <c r="AH110" s="16">
        <f>SUM(AH92:AH109)</f>
        <v>417</v>
      </c>
      <c r="AI110" s="16">
        <f>SUM(AI92:AI109)</f>
        <v>417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5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49</v>
      </c>
      <c r="AI119" s="94">
        <f>+C120+F120+I120+L120+O120+R120+U120+X120+AA120</f>
        <v>29</v>
      </c>
      <c r="AJ119" s="94">
        <f>+RANK(AG119,$AG$119:$AG$136,0)*100+RANK(AH119,$AH$119:$AH$136,1)*10+RANK(AI119,$AI$119:$AI$136,0)</f>
        <v>876</v>
      </c>
      <c r="AK119" s="94">
        <f>+RANK(AJ119,$AJ$119:$AJ$136,1)</f>
        <v>8</v>
      </c>
    </row>
    <row r="120" spans="1:37" ht="15.95" customHeight="1" x14ac:dyDescent="0.15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 x14ac:dyDescent="0.15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79"/>
      <c r="AB121" s="80"/>
      <c r="AC121" s="81"/>
      <c r="AD121" s="105">
        <f>COUNTIF(C121:AC122,"○")</f>
        <v>0</v>
      </c>
      <c r="AE121" s="94">
        <f>COUNTIF(C121:AC122,"●")</f>
        <v>5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54</v>
      </c>
      <c r="AI121" s="94">
        <f t="shared" ref="AI121" si="132">+C122+F122+I122+L122+O122+R122+U122+X122+AA122</f>
        <v>5</v>
      </c>
      <c r="AJ121" s="94">
        <f t="shared" ref="AJ121" si="133">+RANK(AG121,$AG$119:$AG$136,0)*100+RANK(AH121,$AH$119:$AH$136,1)*10+RANK(AI121,$AI$119:$AI$136,0)</f>
        <v>989</v>
      </c>
      <c r="AK121" s="94">
        <f t="shared" ref="AK121" si="134">+RANK(AJ121,$AJ$119:$AJ$136,1)</f>
        <v>9</v>
      </c>
    </row>
    <row r="122" spans="1:37" ht="15.95" customHeight="1" x14ac:dyDescent="0.15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82">
        <v>2</v>
      </c>
      <c r="AB122" s="83" t="s">
        <v>854</v>
      </c>
      <c r="AC122" s="84">
        <v>6</v>
      </c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 x14ac:dyDescent="0.15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22" t="s">
        <v>293</v>
      </c>
      <c r="AB123" s="23" t="s">
        <v>33</v>
      </c>
      <c r="AC123" s="24">
        <v>16</v>
      </c>
      <c r="AD123" s="105">
        <f>COUNTIF(C123:AC124,"○")</f>
        <v>4</v>
      </c>
      <c r="AE123" s="94">
        <f>COUNTIF(C123:AC124,"●")</f>
        <v>2</v>
      </c>
      <c r="AF123" s="94">
        <f>COUNTIF(C123:AC124,"△")</f>
        <v>0</v>
      </c>
      <c r="AG123" s="94">
        <f>+AD123*3+AF123*1</f>
        <v>12</v>
      </c>
      <c r="AH123" s="94">
        <f t="shared" ref="AH123" si="135">+E124+H124+K124+N124+Q124+T124+W124+Z124+AC124</f>
        <v>24</v>
      </c>
      <c r="AI123" s="94">
        <f t="shared" ref="AI123" si="136">+C124+F124+I124+L124+O124+R124+U124+X124+AA124</f>
        <v>48</v>
      </c>
      <c r="AJ123" s="94">
        <f t="shared" ref="AJ123" si="137">+RANK(AG123,$AG$119:$AG$136,0)*100+RANK(AH123,$AH$119:$AH$136,1)*10+RANK(AI123,$AI$119:$AI$136,0)</f>
        <v>232</v>
      </c>
      <c r="AK123" s="94">
        <f t="shared" ref="AK123" si="138">+RANK(AJ123,$AJ$119:$AJ$136,1)</f>
        <v>3</v>
      </c>
    </row>
    <row r="124" spans="1:37" ht="15.95" customHeight="1" x14ac:dyDescent="0.15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 x14ac:dyDescent="0.15">
      <c r="A125" s="96">
        <v>40</v>
      </c>
      <c r="B125" s="97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4</v>
      </c>
      <c r="AE125" s="94">
        <f>COUNTIF(C125:AC126,"●")</f>
        <v>1</v>
      </c>
      <c r="AF125" s="94">
        <f>COUNTIF(C125:AC126,"△")</f>
        <v>0</v>
      </c>
      <c r="AG125" s="94">
        <f>+AD125*3+AF125*1</f>
        <v>12</v>
      </c>
      <c r="AH125" s="94">
        <f t="shared" ref="AH125" si="139">+E126+H126+K126+N126+Q126+T126+W126+Z126+AC126</f>
        <v>24</v>
      </c>
      <c r="AI125" s="94">
        <f t="shared" ref="AI125" si="140">+C126+F126+I126+L126+O126+R126+U126+X126+AA126</f>
        <v>48</v>
      </c>
      <c r="AJ125" s="94">
        <f t="shared" ref="AJ125" si="141">+RANK(AG125,$AG$119:$AG$136,0)*100+RANK(AH125,$AH$119:$AH$136,1)*10+RANK(AI125,$AI$119:$AI$136,0)</f>
        <v>232</v>
      </c>
      <c r="AK125" s="94">
        <f t="shared" ref="AK125" si="142">+RANK(AJ125,$AJ$119:$AJ$136,1)</f>
        <v>3</v>
      </c>
    </row>
    <row r="126" spans="1:37" ht="15.95" customHeight="1" x14ac:dyDescent="0.15">
      <c r="A126" s="96"/>
      <c r="B126" s="98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 x14ac:dyDescent="0.15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05">
        <f>COUNTIF(C127:AC128,"○")</f>
        <v>3</v>
      </c>
      <c r="AE127" s="94">
        <f>COUNTIF(C127:AC128,"●")</f>
        <v>3</v>
      </c>
      <c r="AF127" s="94">
        <f>COUNTIF(C127:AC128,"△")</f>
        <v>1</v>
      </c>
      <c r="AG127" s="94">
        <f>+AD127*3+AF127*1</f>
        <v>10</v>
      </c>
      <c r="AH127" s="94">
        <f t="shared" ref="AH127" si="143">+E128+H128+K128+N128+Q128+T128+W128+Z128+AC128</f>
        <v>43</v>
      </c>
      <c r="AI127" s="94">
        <f t="shared" ref="AI127" si="144">+C128+F128+I128+L128+O128+R128+U128+X128+AA128</f>
        <v>31</v>
      </c>
      <c r="AJ127" s="94">
        <f t="shared" ref="AJ127" si="145">+RANK(AG127,$AG$119:$AG$136,0)*100+RANK(AH127,$AH$119:$AH$136,1)*10+RANK(AI127,$AI$119:$AI$136,0)</f>
        <v>565</v>
      </c>
      <c r="AK127" s="94">
        <f t="shared" ref="AK127" si="146">+RANK(AJ127,$AJ$119:$AJ$136,1)</f>
        <v>5</v>
      </c>
    </row>
    <row r="128" spans="1:37" ht="15.95" customHeight="1" x14ac:dyDescent="0.15">
      <c r="A128" s="96"/>
      <c r="B128" s="98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 x14ac:dyDescent="0.15">
      <c r="A129" s="96">
        <v>42</v>
      </c>
      <c r="B129" s="97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05">
        <f>COUNTIF(C129:AC130,"○")</f>
        <v>6</v>
      </c>
      <c r="AE129" s="94">
        <f>COUNTIF(C129:AC130,"●")</f>
        <v>0</v>
      </c>
      <c r="AF129" s="94">
        <f>COUNTIF(C129:AC130,"△")</f>
        <v>0</v>
      </c>
      <c r="AG129" s="94">
        <f>+AD129*3+AF129*1</f>
        <v>18</v>
      </c>
      <c r="AH129" s="94">
        <f t="shared" ref="AH129" si="147">+E130+H130+K130+N130+Q130+T130+W130+Z130+AC130</f>
        <v>10</v>
      </c>
      <c r="AI129" s="94">
        <f t="shared" ref="AI129" si="148">+C130+F130+I130+L130+O130+R130+U130+X130+AA130</f>
        <v>75</v>
      </c>
      <c r="AJ129" s="94">
        <f t="shared" ref="AJ129" si="149">+RANK(AG129,$AG$119:$AG$136,0)*100+RANK(AH129,$AH$119:$AH$136,1)*10+RANK(AI129,$AI$119:$AI$136,0)</f>
        <v>111</v>
      </c>
      <c r="AK129" s="94">
        <f t="shared" ref="AK129" si="150">+RANK(AJ129,$AJ$119:$AJ$136,1)</f>
        <v>1</v>
      </c>
    </row>
    <row r="130" spans="1:37" ht="15.95" customHeight="1" x14ac:dyDescent="0.15">
      <c r="A130" s="96"/>
      <c r="B130" s="98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 x14ac:dyDescent="0.15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4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72</v>
      </c>
      <c r="AI131" s="94">
        <f t="shared" ref="AI131" si="152">+C132+F132+I132+L132+O132+R132+U132+X132+AA132</f>
        <v>18</v>
      </c>
      <c r="AJ131" s="94">
        <f t="shared" ref="AJ131" si="153">+RANK(AG131,$AG$119:$AG$136,0)*100+RANK(AH131,$AH$119:$AH$136,1)*10+RANK(AI131,$AI$119:$AI$136,0)</f>
        <v>698</v>
      </c>
      <c r="AK131" s="94">
        <f t="shared" ref="AK131" si="154">+RANK(AJ131,$AJ$119:$AJ$136,1)</f>
        <v>6</v>
      </c>
    </row>
    <row r="132" spans="1:37" ht="15.95" customHeight="1" x14ac:dyDescent="0.15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 x14ac:dyDescent="0.15">
      <c r="A133" s="96">
        <v>44</v>
      </c>
      <c r="B133" s="97" t="str">
        <f>IF(データ２!B88="","",VLOOKUP(A133,データ２!$A$2:$B$180,2))</f>
        <v>越中島ブレーブス</v>
      </c>
      <c r="C133" s="73"/>
      <c r="D133" s="74"/>
      <c r="E133" s="75"/>
      <c r="F133" s="22" t="s">
        <v>293</v>
      </c>
      <c r="G133" s="23" t="s">
        <v>33</v>
      </c>
      <c r="H133" s="24">
        <v>2</v>
      </c>
      <c r="I133" s="73"/>
      <c r="J133" s="74"/>
      <c r="K133" s="75"/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4</v>
      </c>
      <c r="AE133" s="94">
        <f>COUNTIF(C133:AC134,"●")</f>
        <v>0</v>
      </c>
      <c r="AF133" s="94">
        <f>COUNTIF(C133:AC134,"△")</f>
        <v>0</v>
      </c>
      <c r="AG133" s="94">
        <f>+AD133*3+AF133*1</f>
        <v>12</v>
      </c>
      <c r="AH133" s="94">
        <f t="shared" ref="AH133" si="155">+E134+H134+K134+N134+Q134+T134+W134+Z134+AC134</f>
        <v>10</v>
      </c>
      <c r="AI133" s="94">
        <f t="shared" ref="AI133" si="156">+C134+F134+I134+L134+O134+R134+U134+X134+AA134</f>
        <v>45</v>
      </c>
      <c r="AJ133" s="94">
        <f t="shared" ref="AJ133" si="157">+RANK(AG133,$AG$119:$AG$136,0)*100+RANK(AH133,$AH$119:$AH$136,1)*10+RANK(AI133,$AI$119:$AI$136,0)</f>
        <v>214</v>
      </c>
      <c r="AK133" s="94">
        <f t="shared" ref="AK133" si="158">+RANK(AJ133,$AJ$119:$AJ$136,1)</f>
        <v>2</v>
      </c>
    </row>
    <row r="134" spans="1:37" ht="15.95" customHeight="1" x14ac:dyDescent="0.15">
      <c r="A134" s="96"/>
      <c r="B134" s="98"/>
      <c r="C134" s="76">
        <v>9</v>
      </c>
      <c r="D134" s="77" t="s">
        <v>827</v>
      </c>
      <c r="E134" s="78">
        <v>5</v>
      </c>
      <c r="F134" s="25"/>
      <c r="G134" s="26" t="s">
        <v>33</v>
      </c>
      <c r="H134" s="27"/>
      <c r="I134" s="76">
        <v>5</v>
      </c>
      <c r="J134" s="77" t="s">
        <v>845</v>
      </c>
      <c r="K134" s="78">
        <v>4</v>
      </c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 x14ac:dyDescent="0.15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73"/>
      <c r="G135" s="74"/>
      <c r="H135" s="75"/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1</v>
      </c>
      <c r="AE135" s="94">
        <f>COUNTIF(C135:AC136,"●")</f>
        <v>4</v>
      </c>
      <c r="AF135" s="94">
        <f>COUNTIF(C135:AC136,"△")</f>
        <v>0</v>
      </c>
      <c r="AG135" s="94">
        <f>+AD135*3+AF135*1</f>
        <v>3</v>
      </c>
      <c r="AH135" s="94">
        <f t="shared" ref="AH135" si="159">+E136+H136+K136+N136+Q136+T136+W136+Z136+AC136</f>
        <v>32</v>
      </c>
      <c r="AI135" s="94">
        <f t="shared" ref="AI135" si="160">+C136+F136+I136+L136+O136+R136+U136+X136+AA136</f>
        <v>19</v>
      </c>
      <c r="AJ135" s="94">
        <f t="shared" ref="AJ135" si="161">+RANK(AG135,$AG$119:$AG$136,0)*100+RANK(AH135,$AH$119:$AH$136,1)*10+RANK(AI135,$AI$119:$AI$136,0)</f>
        <v>757</v>
      </c>
      <c r="AK135" s="94">
        <f t="shared" ref="AK135" si="162">+RANK(AJ135,$AJ$119:$AJ$136,1)</f>
        <v>7</v>
      </c>
    </row>
    <row r="136" spans="1:37" ht="15.95" customHeight="1" x14ac:dyDescent="0.15">
      <c r="A136" s="96"/>
      <c r="B136" s="98"/>
      <c r="C136" s="25"/>
      <c r="D136" s="26" t="s">
        <v>33</v>
      </c>
      <c r="E136" s="27"/>
      <c r="F136" s="76">
        <v>6</v>
      </c>
      <c r="G136" s="77" t="s">
        <v>853</v>
      </c>
      <c r="H136" s="78">
        <v>2</v>
      </c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24</v>
      </c>
      <c r="AE137" s="16">
        <f>SUM(AE119:AE136)</f>
        <v>24</v>
      </c>
      <c r="AF137" s="16">
        <f>SUM(AF119:AF136)</f>
        <v>2</v>
      </c>
      <c r="AH137" s="16">
        <f>SUM(AH119:AH136)</f>
        <v>318</v>
      </c>
      <c r="AI137" s="16">
        <f>SUM(AI119:AI136)</f>
        <v>318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05">
        <f>COUNTIF(C150:AC151,"○")</f>
        <v>5</v>
      </c>
      <c r="AE150" s="94">
        <f>COUNTIF(C150:AC151,"●")</f>
        <v>1</v>
      </c>
      <c r="AF150" s="94">
        <f>COUNTIF(C150:AC151,"△")</f>
        <v>2</v>
      </c>
      <c r="AG150" s="94">
        <f>+AD150*3+AF150*1</f>
        <v>17</v>
      </c>
      <c r="AH150" s="94">
        <f>+E151+H151+K151+N151+Q151+T151+W151+Z151+AC151</f>
        <v>51</v>
      </c>
      <c r="AI150" s="94">
        <f>+C151+F151+I151+L151+O151+R151+U151+X151+AA151</f>
        <v>79</v>
      </c>
      <c r="AJ150" s="94">
        <f>+RANK(AG150,$AG$150:$AG$167,0)*100+RANK(AH150,$AH$150:$AH$167,1)*10+RANK(AI150,$AI$150:$AI$167,0)</f>
        <v>252</v>
      </c>
      <c r="AK150" s="94">
        <f>+RANK(AJ150,$AJ$150:$AJ$167,1)</f>
        <v>2</v>
      </c>
    </row>
    <row r="151" spans="1:37" ht="15.95" customHeight="1" x14ac:dyDescent="0.15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 x14ac:dyDescent="0.15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1</v>
      </c>
      <c r="AE152" s="94">
        <f>COUNTIF(C152:AC153,"●")</f>
        <v>4</v>
      </c>
      <c r="AF152" s="94">
        <f>COUNTIF(C152:AC153,"△")</f>
        <v>0</v>
      </c>
      <c r="AG152" s="94">
        <f>+AD152*3+AF152*1</f>
        <v>3</v>
      </c>
      <c r="AH152" s="94">
        <f t="shared" ref="AH152" si="163">+E153+H153+K153+N153+Q153+T153+W153+Z153+AC153</f>
        <v>51</v>
      </c>
      <c r="AI152" s="94">
        <f t="shared" ref="AI152" si="164">+C153+F153+I153+L153+O153+R153+U153+X153+AA153</f>
        <v>38</v>
      </c>
      <c r="AJ152" s="94">
        <f t="shared" ref="AJ152" si="165">+RANK(AG152,$AG$150:$AG$167,0)*100+RANK(AH152,$AH$150:$AH$167,1)*10+RANK(AI152,$AI$150:$AI$167,0)</f>
        <v>757</v>
      </c>
      <c r="AK152" s="94">
        <f t="shared" ref="AK152" si="166">+RANK(AJ152,$AJ$150:$AJ$167,1)</f>
        <v>7</v>
      </c>
    </row>
    <row r="153" spans="1:37" ht="15.95" customHeight="1" x14ac:dyDescent="0.15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 x14ac:dyDescent="0.15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99" t="s">
        <v>32</v>
      </c>
      <c r="J154" s="100"/>
      <c r="K154" s="101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3</v>
      </c>
      <c r="AE154" s="94">
        <f>COUNTIF(C154:AC155,"●")</f>
        <v>2</v>
      </c>
      <c r="AF154" s="94">
        <f>COUNTIF(C154:AC155,"△")</f>
        <v>1</v>
      </c>
      <c r="AG154" s="94">
        <f>+AD154*3+AF154*1</f>
        <v>10</v>
      </c>
      <c r="AH154" s="94">
        <f t="shared" ref="AH154" si="167">+E155+H155+K155+N155+Q155+T155+W155+Z155+AC155</f>
        <v>39</v>
      </c>
      <c r="AI154" s="94">
        <f t="shared" ref="AI154" si="168">+C155+F155+I155+L155+O155+R155+U155+X155+AA155</f>
        <v>47</v>
      </c>
      <c r="AJ154" s="94">
        <f t="shared" ref="AJ154" si="169">+RANK(AG154,$AG$150:$AG$167,0)*100+RANK(AH154,$AH$150:$AH$167,1)*10+RANK(AI154,$AI$150:$AI$167,0)</f>
        <v>424</v>
      </c>
      <c r="AK154" s="94">
        <f t="shared" ref="AK154" si="170">+RANK(AJ154,$AJ$150:$AJ$167,1)</f>
        <v>4</v>
      </c>
    </row>
    <row r="155" spans="1:37" ht="15.95" customHeight="1" x14ac:dyDescent="0.15">
      <c r="A155" s="96"/>
      <c r="B155" s="98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2"/>
      <c r="J155" s="103"/>
      <c r="K155" s="104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 x14ac:dyDescent="0.15">
      <c r="A156" s="96">
        <v>49</v>
      </c>
      <c r="B156" s="97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4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45</v>
      </c>
      <c r="AI156" s="94">
        <f t="shared" ref="AI156" si="172">+C157+F157+I157+L157+O157+R157+U157+X157+AA157</f>
        <v>40</v>
      </c>
      <c r="AJ156" s="94">
        <f t="shared" ref="AJ156" si="173">+RANK(AG156,$AG$150:$AG$167,0)*100+RANK(AH156,$AH$150:$AH$167,1)*10+RANK(AI156,$AI$150:$AI$167,0)</f>
        <v>546</v>
      </c>
      <c r="AK156" s="94">
        <f t="shared" ref="AK156" si="174">+RANK(AJ156,$AJ$150:$AJ$167,1)</f>
        <v>5</v>
      </c>
    </row>
    <row r="157" spans="1:37" ht="15.95" customHeight="1" x14ac:dyDescent="0.15">
      <c r="A157" s="96"/>
      <c r="B157" s="98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 x14ac:dyDescent="0.15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79"/>
      <c r="Y158" s="80"/>
      <c r="Z158" s="81"/>
      <c r="AA158" s="73"/>
      <c r="AB158" s="74"/>
      <c r="AC158" s="75"/>
      <c r="AD158" s="105">
        <f>COUNTIF(C158:AC159,"○")</f>
        <v>2</v>
      </c>
      <c r="AE158" s="94">
        <f>COUNTIF(C158:AC159,"●")</f>
        <v>4</v>
      </c>
      <c r="AF158" s="94">
        <f>COUNTIF(C158:AC159,"△")</f>
        <v>0</v>
      </c>
      <c r="AG158" s="94">
        <f>+AD158*3+AF158*1</f>
        <v>6</v>
      </c>
      <c r="AH158" s="94">
        <f t="shared" ref="AH158" si="175">+E159+H159+K159+N159+Q159+T159+W159+Z159+AC159</f>
        <v>81</v>
      </c>
      <c r="AI158" s="94">
        <f t="shared" ref="AI158" si="176">+C159+F159+I159+L159+O159+R159+U159+X159+AA159</f>
        <v>44</v>
      </c>
      <c r="AJ158" s="94">
        <f t="shared" ref="AJ158" si="177">+RANK(AG158,$AG$150:$AG$167,0)*100+RANK(AH158,$AH$150:$AH$167,1)*10+RANK(AI158,$AI$150:$AI$167,0)</f>
        <v>595</v>
      </c>
      <c r="AK158" s="94">
        <f t="shared" ref="AK158" si="178">+RANK(AJ158,$AJ$150:$AJ$167,1)</f>
        <v>6</v>
      </c>
    </row>
    <row r="159" spans="1:37" ht="15.95" customHeight="1" x14ac:dyDescent="0.15">
      <c r="A159" s="96"/>
      <c r="B159" s="98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 x14ac:dyDescent="0.15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4</v>
      </c>
      <c r="AE160" s="94">
        <f>COUNTIF(C160:AC161,"●")</f>
        <v>1</v>
      </c>
      <c r="AF160" s="94">
        <f>COUNTIF(C160:AC161,"△")</f>
        <v>1</v>
      </c>
      <c r="AG160" s="94">
        <f>+AD160*3+AF160*1</f>
        <v>13</v>
      </c>
      <c r="AH160" s="94">
        <f t="shared" ref="AH160" si="179">+E161+H161+K161+N161+Q161+T161+W161+Z161+AC161</f>
        <v>51</v>
      </c>
      <c r="AI160" s="94">
        <f t="shared" ref="AI160" si="180">+C161+F161+I161+L161+O161+R161+U161+X161+AA161</f>
        <v>59</v>
      </c>
      <c r="AJ160" s="94">
        <f t="shared" ref="AJ160" si="181">+RANK(AG160,$AG$150:$AG$167,0)*100+RANK(AH160,$AH$150:$AH$167,1)*10+RANK(AI160,$AI$150:$AI$167,0)</f>
        <v>353</v>
      </c>
      <c r="AK160" s="94">
        <f t="shared" ref="AK160" si="182">+RANK(AJ160,$AJ$150:$AJ$167,1)</f>
        <v>3</v>
      </c>
    </row>
    <row r="161" spans="1:37" ht="15.95" customHeight="1" x14ac:dyDescent="0.15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 x14ac:dyDescent="0.15">
      <c r="A162" s="96">
        <v>52</v>
      </c>
      <c r="B162" s="97" t="str">
        <f>IF(データ２!B104="","",VLOOKUP(A162,データ２!$A$2:$B$180,2))</f>
        <v>中央バンディーズ</v>
      </c>
      <c r="C162" s="79"/>
      <c r="D162" s="80"/>
      <c r="E162" s="81"/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79"/>
      <c r="Y162" s="80"/>
      <c r="Z162" s="81"/>
      <c r="AA162" s="73"/>
      <c r="AB162" s="74"/>
      <c r="AC162" s="75"/>
      <c r="AD162" s="105">
        <f>COUNTIF(C162:AC163,"○")</f>
        <v>1</v>
      </c>
      <c r="AE162" s="94">
        <f>COUNTIF(C162:AC163,"●")</f>
        <v>5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77</v>
      </c>
      <c r="AI162" s="94">
        <f t="shared" ref="AI162" si="184">+C163+F163+I163+L163+O163+R163+U163+X163+AA163</f>
        <v>24</v>
      </c>
      <c r="AJ162" s="94">
        <f t="shared" ref="AJ162" si="185">+RANK(AG162,$AG$150:$AG$167,0)*100+RANK(AH162,$AH$150:$AH$167,1)*10+RANK(AI162,$AI$150:$AI$167,0)</f>
        <v>788</v>
      </c>
      <c r="AK162" s="94">
        <f t="shared" ref="AK162" si="186">+RANK(AJ162,$AJ$150:$AJ$167,1)</f>
        <v>8</v>
      </c>
    </row>
    <row r="163" spans="1:37" ht="15.95" customHeight="1" x14ac:dyDescent="0.15">
      <c r="A163" s="96"/>
      <c r="B163" s="98"/>
      <c r="C163" s="82">
        <v>5</v>
      </c>
      <c r="D163" s="83" t="s">
        <v>824</v>
      </c>
      <c r="E163" s="84">
        <v>7</v>
      </c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 x14ac:dyDescent="0.15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7</v>
      </c>
      <c r="AE164" s="94">
        <f>COUNTIF(C164:AC165,"●")</f>
        <v>0</v>
      </c>
      <c r="AF164" s="94">
        <f>COUNTIF(C164:AC165,"△")</f>
        <v>0</v>
      </c>
      <c r="AG164" s="94">
        <f>+AD164*3+AF164*1</f>
        <v>21</v>
      </c>
      <c r="AH164" s="94">
        <f t="shared" ref="AH164" si="187">+E165+H165+K165+N165+Q165+T165+W165+Z165+AC165</f>
        <v>16</v>
      </c>
      <c r="AI164" s="94">
        <f t="shared" ref="AI164" si="188">+C165+F165+I165+L165+O165+R165+U165+X165+AA165</f>
        <v>107</v>
      </c>
      <c r="AJ164" s="94">
        <f t="shared" ref="AJ164" si="189">+RANK(AG164,$AG$150:$AG$167,0)*100+RANK(AH164,$AH$150:$AH$167,1)*10+RANK(AI164,$AI$150:$AI$167,0)</f>
        <v>111</v>
      </c>
      <c r="AK164" s="94">
        <f t="shared" ref="AK164" si="190">+RANK(AJ164,$AJ$150:$AJ$167,1)</f>
        <v>1</v>
      </c>
    </row>
    <row r="165" spans="1:37" ht="15.95" customHeight="1" x14ac:dyDescent="0.15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 x14ac:dyDescent="0.15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79"/>
      <c r="P166" s="80"/>
      <c r="Q166" s="81"/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4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44</v>
      </c>
      <c r="AI166" s="94">
        <f t="shared" ref="AI166" si="192">+C167+F167+I167+L167+O167+R167+U167+X167+AA167</f>
        <v>17</v>
      </c>
      <c r="AJ166" s="94">
        <f t="shared" ref="AJ166" si="193">+RANK(AG166,$AG$150:$AG$167,0)*100+RANK(AH166,$AH$150:$AH$167,1)*10+RANK(AI166,$AI$150:$AI$167,0)</f>
        <v>939</v>
      </c>
      <c r="AK166" s="94">
        <f t="shared" ref="AK166" si="194">+RANK(AJ166,$AJ$150:$AJ$167,1)</f>
        <v>9</v>
      </c>
    </row>
    <row r="167" spans="1:37" ht="15.95" customHeight="1" x14ac:dyDescent="0.15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82">
        <v>7</v>
      </c>
      <c r="P167" s="83" t="s">
        <v>850</v>
      </c>
      <c r="Q167" s="84">
        <v>16</v>
      </c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15">
      <c r="AD168" s="16">
        <f>SUM(AD150:AD167)</f>
        <v>25</v>
      </c>
      <c r="AE168" s="16">
        <f>SUM(AE150:AE167)</f>
        <v>25</v>
      </c>
      <c r="AF168" s="16">
        <f>SUM(AF150:AF167)</f>
        <v>4</v>
      </c>
      <c r="AH168" s="16">
        <f>SUM(AH150:AH167)</f>
        <v>455</v>
      </c>
      <c r="AI168" s="16">
        <f>SUM(AI150:AI167)</f>
        <v>455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79"/>
      <c r="V177" s="80"/>
      <c r="W177" s="81"/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4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83</v>
      </c>
      <c r="AI177" s="94">
        <f>+C178+F178+I178+L178+O178+R178+U178+X178+AA178</f>
        <v>28</v>
      </c>
      <c r="AJ177" s="94">
        <f>+RANK(AG177,$AG$177:$AG$194,0)*100+RANK(AH177,$AH$177:$AH$194,1)*10+RANK(AI177,$AI$177:$AI$194,0)</f>
        <v>687</v>
      </c>
      <c r="AK177" s="94">
        <f>+RANK(AJ177,$AJ$177:$AJ$194,1)</f>
        <v>8</v>
      </c>
    </row>
    <row r="178" spans="1:37" ht="15.95" customHeight="1" x14ac:dyDescent="0.15">
      <c r="A178" s="96"/>
      <c r="B178" s="98"/>
      <c r="C178" s="102"/>
      <c r="D178" s="103"/>
      <c r="E178" s="104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 x14ac:dyDescent="0.15">
      <c r="A179" s="96">
        <v>56</v>
      </c>
      <c r="B179" s="97" t="str">
        <f>IF(データ２!B112="","",VLOOKUP(A179,データ２!$A$2:$B$180,2))</f>
        <v>花畑ツバサクラブ</v>
      </c>
      <c r="C179" s="73"/>
      <c r="D179" s="74"/>
      <c r="E179" s="75"/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05">
        <f>COUNTIF(C179:AC180,"○")</f>
        <v>1</v>
      </c>
      <c r="AE179" s="94">
        <f>COUNTIF(C179:AC180,"●")</f>
        <v>3</v>
      </c>
      <c r="AF179" s="94">
        <f>COUNTIF(C179:AC180,"△")</f>
        <v>0</v>
      </c>
      <c r="AG179" s="94">
        <f>+AD179*3+AF179*1</f>
        <v>3</v>
      </c>
      <c r="AH179" s="94">
        <f t="shared" ref="AH179" si="195">+E180+H180+K180+N180+Q180+T180+W180+Z180+AC180</f>
        <v>45</v>
      </c>
      <c r="AI179" s="94">
        <f t="shared" ref="AI179" si="196">+C180+F180+I180+L180+O180+R180+U180+X180+AA180</f>
        <v>15</v>
      </c>
      <c r="AJ179" s="94">
        <f t="shared" ref="AJ179" si="197">+RANK(AG179,$AG$177:$AG$194,0)*100+RANK(AH179,$AH$177:$AH$194,1)*10+RANK(AI179,$AI$177:$AI$194,0)</f>
        <v>649</v>
      </c>
      <c r="AK179" s="94">
        <f t="shared" ref="AK179" si="198">+RANK(AJ179,$AJ$177:$AJ$194,1)</f>
        <v>7</v>
      </c>
    </row>
    <row r="180" spans="1:37" ht="15.95" customHeight="1" x14ac:dyDescent="0.15">
      <c r="A180" s="96"/>
      <c r="B180" s="98"/>
      <c r="C180" s="76">
        <v>11</v>
      </c>
      <c r="D180" s="77" t="s">
        <v>842</v>
      </c>
      <c r="E180" s="78">
        <v>8</v>
      </c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 x14ac:dyDescent="0.15">
      <c r="A181" s="96">
        <v>57</v>
      </c>
      <c r="B181" s="97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05">
        <f>COUNTIF(C181:AC182,"○")</f>
        <v>7</v>
      </c>
      <c r="AE181" s="94">
        <f>COUNTIF(C181:AC182,"●")</f>
        <v>0</v>
      </c>
      <c r="AF181" s="94">
        <f>COUNTIF(C181:AC182,"△")</f>
        <v>0</v>
      </c>
      <c r="AG181" s="94">
        <f>+AD181*3+AF181*1</f>
        <v>21</v>
      </c>
      <c r="AH181" s="94">
        <f t="shared" ref="AH181" si="199">+E182+H182+K182+N182+Q182+T182+W182+Z182+AC182</f>
        <v>18</v>
      </c>
      <c r="AI181" s="94">
        <f t="shared" ref="AI181" si="200">+C182+F182+I182+L182+O182+R182+U182+X182+AA182</f>
        <v>134</v>
      </c>
      <c r="AJ181" s="94">
        <f t="shared" ref="AJ181" si="201">+RANK(AG181,$AG$177:$AG$194,0)*100+RANK(AH181,$AH$177:$AH$194,1)*10+RANK(AI181,$AI$177:$AI$194,0)</f>
        <v>111</v>
      </c>
      <c r="AK181" s="94">
        <f t="shared" ref="AK181" si="202">+RANK(AJ181,$AJ$177:$AJ$194,1)</f>
        <v>1</v>
      </c>
    </row>
    <row r="182" spans="1:37" ht="15.95" customHeight="1" x14ac:dyDescent="0.15">
      <c r="A182" s="96"/>
      <c r="B182" s="98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 x14ac:dyDescent="0.15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3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40</v>
      </c>
      <c r="AI183" s="94">
        <f t="shared" ref="AI183" si="204">+C184+F184+I184+L184+O184+R184+U184+X184+AA184</f>
        <v>37</v>
      </c>
      <c r="AJ183" s="94">
        <f t="shared" ref="AJ183" si="205">+RANK(AG183,$AG$177:$AG$194,0)*100+RANK(AH183,$AH$177:$AH$194,1)*10+RANK(AI183,$AI$177:$AI$194,0)</f>
        <v>636</v>
      </c>
      <c r="AK183" s="94">
        <f t="shared" ref="AK183" si="206">+RANK(AJ183,$AJ$177:$AJ$194,1)</f>
        <v>6</v>
      </c>
    </row>
    <row r="184" spans="1:37" ht="15.95" customHeight="1" x14ac:dyDescent="0.15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 x14ac:dyDescent="0.15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2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47</v>
      </c>
      <c r="AI185" s="94">
        <f t="shared" ref="AI185" si="208">+C186+F186+I186+L186+O186+R186+U186+X186+AA186</f>
        <v>38</v>
      </c>
      <c r="AJ185" s="94">
        <f t="shared" ref="AJ185" si="209">+RANK(AG185,$AG$177:$AG$194,0)*100+RANK(AH185,$AH$177:$AH$194,1)*10+RANK(AI185,$AI$177:$AI$194,0)</f>
        <v>455</v>
      </c>
      <c r="AK185" s="94">
        <f t="shared" ref="AK185" si="210">+RANK(AJ185,$AJ$177:$AJ$194,1)</f>
        <v>4</v>
      </c>
    </row>
    <row r="186" spans="1:37" ht="15.95" customHeight="1" x14ac:dyDescent="0.15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 x14ac:dyDescent="0.15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73"/>
      <c r="V187" s="74"/>
      <c r="W187" s="75"/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5</v>
      </c>
      <c r="AE187" s="94">
        <f>COUNTIF(C187:AC188,"●")</f>
        <v>1</v>
      </c>
      <c r="AF187" s="94">
        <f>COUNTIF(C187:AC188,"△")</f>
        <v>0</v>
      </c>
      <c r="AG187" s="94">
        <f>+AD187*3+AF187*1</f>
        <v>15</v>
      </c>
      <c r="AH187" s="94">
        <f t="shared" ref="AH187" si="211">+E188+H188+K188+N188+Q188+T188+W188+Z188+AC188</f>
        <v>24</v>
      </c>
      <c r="AI187" s="94">
        <f t="shared" ref="AI187" si="212">+C188+F188+I188+L188+O188+R188+U188+X188+AA188</f>
        <v>76</v>
      </c>
      <c r="AJ187" s="94">
        <f t="shared" ref="AJ187" si="213">+RANK(AG187,$AG$177:$AG$194,0)*100+RANK(AH187,$AH$177:$AH$194,1)*10+RANK(AI187,$AI$177:$AI$194,0)</f>
        <v>222</v>
      </c>
      <c r="AK187" s="94">
        <f t="shared" ref="AK187" si="214">+RANK(AJ187,$AJ$177:$AJ$194,1)</f>
        <v>2</v>
      </c>
    </row>
    <row r="188" spans="1:37" ht="15.95" customHeight="1" x14ac:dyDescent="0.15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2"/>
      <c r="S188" s="103"/>
      <c r="T188" s="104"/>
      <c r="U188" s="76">
        <v>13</v>
      </c>
      <c r="V188" s="77" t="s">
        <v>746</v>
      </c>
      <c r="W188" s="78">
        <v>4</v>
      </c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 x14ac:dyDescent="0.15">
      <c r="A189" s="96">
        <v>61</v>
      </c>
      <c r="B189" s="97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99" t="s">
        <v>32</v>
      </c>
      <c r="V189" s="100"/>
      <c r="W189" s="101"/>
      <c r="X189" s="79"/>
      <c r="Y189" s="80"/>
      <c r="Z189" s="81"/>
      <c r="AA189" s="22" t="s">
        <v>295</v>
      </c>
      <c r="AB189" s="23" t="s">
        <v>33</v>
      </c>
      <c r="AC189" s="24">
        <v>34</v>
      </c>
      <c r="AD189" s="105">
        <f>COUNTIF(C189:AC190,"○")</f>
        <v>4</v>
      </c>
      <c r="AE189" s="94">
        <f>COUNTIF(C189:AC190,"●")</f>
        <v>3</v>
      </c>
      <c r="AF189" s="94">
        <f>COUNTIF(C189:AC190,"△")</f>
        <v>0</v>
      </c>
      <c r="AG189" s="94">
        <f>+AD189*3+AF189*1</f>
        <v>12</v>
      </c>
      <c r="AH189" s="94">
        <f t="shared" ref="AH189" si="215">+E190+H190+K190+N190+Q190+T190+W190+Z190+AC190</f>
        <v>56</v>
      </c>
      <c r="AI189" s="94">
        <f t="shared" ref="AI189" si="216">+C190+F190+I190+L190+O190+R190+U190+X190+AA190</f>
        <v>75</v>
      </c>
      <c r="AJ189" s="94">
        <f t="shared" ref="AJ189" si="217">+RANK(AG189,$AG$177:$AG$194,0)*100+RANK(AH189,$AH$177:$AH$194,1)*10+RANK(AI189,$AI$177:$AI$194,0)</f>
        <v>363</v>
      </c>
      <c r="AK189" s="94">
        <f t="shared" ref="AK189" si="218">+RANK(AJ189,$AJ$177:$AJ$194,1)</f>
        <v>3</v>
      </c>
    </row>
    <row r="190" spans="1:37" ht="15.95" customHeight="1" x14ac:dyDescent="0.15">
      <c r="A190" s="96"/>
      <c r="B190" s="98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2"/>
      <c r="V190" s="103"/>
      <c r="W190" s="104"/>
      <c r="X190" s="82">
        <v>6</v>
      </c>
      <c r="Y190" s="83" t="s">
        <v>854</v>
      </c>
      <c r="Z190" s="84">
        <v>8</v>
      </c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 x14ac:dyDescent="0.15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73"/>
      <c r="V191" s="74"/>
      <c r="W191" s="75"/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1</v>
      </c>
      <c r="AE191" s="94">
        <f>COUNTIF(C191:AC192,"●")</f>
        <v>4</v>
      </c>
      <c r="AF191" s="94">
        <f>COUNTIF(C191:AC192,"△")</f>
        <v>0</v>
      </c>
      <c r="AG191" s="94">
        <f>+AD191*3+AF191*1</f>
        <v>3</v>
      </c>
      <c r="AH191" s="94">
        <f t="shared" ref="AH191" si="219">+E192+H192+K192+N192+Q192+T192+W192+Z192+AC192</f>
        <v>93</v>
      </c>
      <c r="AI191" s="94">
        <f t="shared" ref="AI191" si="220">+C192+F192+I192+L192+O192+R192+U192+X192+AA192</f>
        <v>17</v>
      </c>
      <c r="AJ191" s="94">
        <f t="shared" ref="AJ191" si="221">+RANK(AG191,$AG$177:$AG$194,0)*100+RANK(AH191,$AH$177:$AH$194,1)*10+RANK(AI191,$AI$177:$AI$194,0)</f>
        <v>698</v>
      </c>
      <c r="AK191" s="94">
        <f t="shared" ref="AK191" si="222">+RANK(AJ191,$AJ$177:$AJ$194,1)</f>
        <v>9</v>
      </c>
    </row>
    <row r="192" spans="1:37" ht="15.95" customHeight="1" x14ac:dyDescent="0.15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76">
        <v>8</v>
      </c>
      <c r="V192" s="77" t="s">
        <v>853</v>
      </c>
      <c r="W192" s="78">
        <v>6</v>
      </c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 x14ac:dyDescent="0.15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2</v>
      </c>
      <c r="AE193" s="94">
        <f>COUNTIF(C193:AC194,"●")</f>
        <v>4</v>
      </c>
      <c r="AF193" s="94">
        <f>COUNTIF(C193:AC194,"△")</f>
        <v>0</v>
      </c>
      <c r="AG193" s="94">
        <f>+AD193*3+AF193*1</f>
        <v>6</v>
      </c>
      <c r="AH193" s="94">
        <f t="shared" ref="AH193" si="223">+E194+H194+K194+N194+Q194+T194+W194+Z194+AC194</f>
        <v>57</v>
      </c>
      <c r="AI193" s="94">
        <f t="shared" ref="AI193" si="224">+C194+F194+I194+L194+O194+R194+U194+X194+AA194</f>
        <v>43</v>
      </c>
      <c r="AJ193" s="94">
        <f t="shared" ref="AJ193" si="225">+RANK(AG193,$AG$177:$AG$194,0)*100+RANK(AH193,$AH$177:$AH$194,1)*10+RANK(AI193,$AI$177:$AI$194,0)</f>
        <v>474</v>
      </c>
      <c r="AK193" s="94">
        <f t="shared" ref="AK193" si="226">+RANK(AJ193,$AJ$177:$AJ$194,1)</f>
        <v>5</v>
      </c>
    </row>
    <row r="194" spans="1:37" ht="15.95" customHeight="1" x14ac:dyDescent="0.15">
      <c r="A194" s="96"/>
      <c r="B194" s="98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24</v>
      </c>
      <c r="AE195" s="16">
        <f>SUM(AE177:AE194)</f>
        <v>24</v>
      </c>
      <c r="AF195" s="16">
        <f>SUM(AF177:AF194)</f>
        <v>0</v>
      </c>
      <c r="AH195" s="16">
        <f>SUM(AH177:AH194)</f>
        <v>463</v>
      </c>
      <c r="AI195" s="16">
        <f>SUM(AI177:AI194)</f>
        <v>463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3"/>
      <c r="Y208" s="92"/>
      <c r="Z208" s="75"/>
      <c r="AA208" s="73"/>
      <c r="AB208" s="74"/>
      <c r="AC208" s="75"/>
      <c r="AD208" s="105">
        <f>COUNTIF(C208:AC209,"○")</f>
        <v>4</v>
      </c>
      <c r="AE208" s="94">
        <f>COUNTIF(C208:AC209,"●")</f>
        <v>1</v>
      </c>
      <c r="AF208" s="94">
        <f>COUNTIF(C208:AC209,"△")</f>
        <v>0</v>
      </c>
      <c r="AG208" s="94">
        <f>+AD208*3+AF208*1</f>
        <v>12</v>
      </c>
      <c r="AH208" s="94">
        <f>+E209+H209+K209+N209+Q209+T209+W209+Z209+AC209</f>
        <v>11</v>
      </c>
      <c r="AI208" s="94">
        <f>+C209+F209+I209+L209+O209+R209+U209+X209+AA209</f>
        <v>47</v>
      </c>
      <c r="AJ208" s="94">
        <f>+RANK(AG208,$AG$208:$AG$225,0)*100+RANK(AH208,$AH$208:$AH$225,1)*10+RANK(AI208,$AI$208:$AI$225,0)</f>
        <v>315</v>
      </c>
      <c r="AK208" s="94">
        <f>+RANK(AJ208,$AJ$208:$AJ$225,1)</f>
        <v>3</v>
      </c>
    </row>
    <row r="209" spans="1:41" ht="15.95" customHeight="1" x14ac:dyDescent="0.15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41" ht="15.95" customHeight="1" x14ac:dyDescent="0.15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7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93</v>
      </c>
      <c r="AI210" s="94">
        <f t="shared" ref="AI210" si="228">+C211+F211+I211+L211+O211+R211+U211+X211+AA211</f>
        <v>13</v>
      </c>
      <c r="AJ210" s="94">
        <f t="shared" ref="AJ210" si="229">+RANK(AG210,$AG$208:$AG$225,0)*100+RANK(AH210,$AH$208:$AH$225,1)*10+RANK(AI210,$AI$208:$AI$225,0)</f>
        <v>899</v>
      </c>
      <c r="AK210" s="94">
        <f t="shared" ref="AK210" si="230">+RANK(AJ210,$AJ$208:$AJ$225,1)</f>
        <v>9</v>
      </c>
    </row>
    <row r="211" spans="1:41" ht="15.95" customHeight="1" x14ac:dyDescent="0.15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41" ht="15.95" customHeight="1" x14ac:dyDescent="0.15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99" t="s">
        <v>32</v>
      </c>
      <c r="J212" s="100"/>
      <c r="K212" s="101"/>
      <c r="L212" s="85"/>
      <c r="M212" s="86"/>
      <c r="N212" s="87"/>
      <c r="O212" s="73"/>
      <c r="P212" s="74"/>
      <c r="Q212" s="75"/>
      <c r="R212" s="73"/>
      <c r="S212" s="74"/>
      <c r="T212" s="75"/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4</v>
      </c>
      <c r="AE212" s="94">
        <f>COUNTIF(C212:AC213,"●")</f>
        <v>0</v>
      </c>
      <c r="AF212" s="94">
        <f>COUNTIF(C212:AC213,"△")</f>
        <v>1</v>
      </c>
      <c r="AG212" s="94">
        <f>+AD212*3+AF212*1</f>
        <v>13</v>
      </c>
      <c r="AH212" s="94">
        <f t="shared" ref="AH212" si="231">+E213+H213+K213+N213+Q213+T213+W213+Z213+AC213</f>
        <v>18</v>
      </c>
      <c r="AI212" s="94">
        <f t="shared" ref="AI212" si="232">+C213+F213+I213+L213+O213+R213+U213+X213+AA213</f>
        <v>60</v>
      </c>
      <c r="AJ212" s="94">
        <f t="shared" ref="AJ212" si="233">+RANK(AG212,$AG$208:$AG$225,0)*100+RANK(AH212,$AH$208:$AH$225,1)*10+RANK(AI212,$AI$208:$AI$225,0)</f>
        <v>222</v>
      </c>
      <c r="AK212" s="94">
        <f t="shared" ref="AK212" si="234">+RANK(AJ212,$AJ$208:$AJ$225,1)</f>
        <v>2</v>
      </c>
    </row>
    <row r="213" spans="1:41" ht="15.95" customHeight="1" x14ac:dyDescent="0.15">
      <c r="A213" s="96"/>
      <c r="B213" s="98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2"/>
      <c r="J213" s="103"/>
      <c r="K213" s="104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41" ht="15.95" customHeight="1" x14ac:dyDescent="0.15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73"/>
      <c r="G214" s="74"/>
      <c r="H214" s="75"/>
      <c r="I214" s="85"/>
      <c r="J214" s="86"/>
      <c r="K214" s="87"/>
      <c r="L214" s="99" t="s">
        <v>32</v>
      </c>
      <c r="M214" s="100"/>
      <c r="N214" s="101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73"/>
      <c r="Y214" s="74"/>
      <c r="Z214" s="75"/>
      <c r="AA214" s="73"/>
      <c r="AB214" s="74"/>
      <c r="AC214" s="75"/>
      <c r="AD214" s="105">
        <f>COUNTIF(C214:AC215,"○")</f>
        <v>3</v>
      </c>
      <c r="AE214" s="94">
        <f>COUNTIF(C214:AC215,"●")</f>
        <v>1</v>
      </c>
      <c r="AF214" s="94">
        <f>COUNTIF(C214:AC215,"△")</f>
        <v>1</v>
      </c>
      <c r="AG214" s="94">
        <f>+AD214*3+AF214*1</f>
        <v>10</v>
      </c>
      <c r="AH214" s="94">
        <f t="shared" ref="AH214" si="235">+E215+H215+K215+N215+Q215+T215+W215+Z215+AC215</f>
        <v>28</v>
      </c>
      <c r="AI214" s="94">
        <f t="shared" ref="AI214" si="236">+C215+F215+I215+L215+O215+R215+U215+X215+AA215</f>
        <v>55</v>
      </c>
      <c r="AJ214" s="94">
        <f t="shared" ref="AJ214" si="237">+RANK(AG214,$AG$208:$AG$225,0)*100+RANK(AH214,$AH$208:$AH$225,1)*10+RANK(AI214,$AI$208:$AI$225,0)</f>
        <v>453</v>
      </c>
      <c r="AK214" s="94">
        <f t="shared" ref="AK214" si="238">+RANK(AJ214,$AJ$208:$AJ$225,1)</f>
        <v>4</v>
      </c>
    </row>
    <row r="215" spans="1:41" ht="15.95" customHeight="1" x14ac:dyDescent="0.15">
      <c r="A215" s="96"/>
      <c r="B215" s="98"/>
      <c r="C215" s="25"/>
      <c r="D215" s="26" t="s">
        <v>33</v>
      </c>
      <c r="E215" s="27"/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2"/>
      <c r="M215" s="103"/>
      <c r="N215" s="104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25"/>
      <c r="V215" s="26" t="s">
        <v>33</v>
      </c>
      <c r="W215" s="27"/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41" ht="15.95" customHeight="1" x14ac:dyDescent="0.15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99" t="s">
        <v>32</v>
      </c>
      <c r="P216" s="100"/>
      <c r="Q216" s="101"/>
      <c r="R216" s="73"/>
      <c r="S216" s="74"/>
      <c r="T216" s="75"/>
      <c r="U216" s="73"/>
      <c r="V216" s="74"/>
      <c r="W216" s="75"/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5</v>
      </c>
      <c r="AE216" s="94">
        <f>COUNTIF(C216:AC217,"●")</f>
        <v>2</v>
      </c>
      <c r="AF216" s="94">
        <f>COUNTIF(C216:AC217,"△")</f>
        <v>0</v>
      </c>
      <c r="AG216" s="94">
        <f>+AD216*3+AF216*1</f>
        <v>15</v>
      </c>
      <c r="AH216" s="94">
        <f t="shared" ref="AH216" si="239">+E217+H217+K217+N217+Q217+T217+W217+Z217+AC217</f>
        <v>39</v>
      </c>
      <c r="AI216" s="94">
        <f t="shared" ref="AI216" si="240">+C217+F217+I217+L217+O217+R217+U217+X217+AA217</f>
        <v>65</v>
      </c>
      <c r="AJ216" s="94">
        <f t="shared" ref="AJ216" si="241">+RANK(AG216,$AG$208:$AG$225,0)*100+RANK(AH216,$AH$208:$AH$225,1)*10+RANK(AI216,$AI$208:$AI$225,0)</f>
        <v>161</v>
      </c>
      <c r="AK216" s="94">
        <f t="shared" ref="AK216" si="242">+RANK(AJ216,$AJ$208:$AJ$225,1)</f>
        <v>1</v>
      </c>
      <c r="AO216" s="4" t="s">
        <v>838</v>
      </c>
    </row>
    <row r="217" spans="1:41" ht="15.95" customHeight="1" x14ac:dyDescent="0.15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2"/>
      <c r="P217" s="103"/>
      <c r="Q217" s="104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41" ht="15.95" customHeight="1" x14ac:dyDescent="0.15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79"/>
      <c r="AB218" s="80"/>
      <c r="AC218" s="81"/>
      <c r="AD218" s="105">
        <f>COUNTIF(C218:AC219,"○")</f>
        <v>1</v>
      </c>
      <c r="AE218" s="94">
        <f>COUNTIF(C218:AC219,"●")</f>
        <v>3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45</v>
      </c>
      <c r="AI218" s="94">
        <f t="shared" ref="AI218" si="244">+C219+F219+I219+L219+O219+R219+U219+X219+AA219</f>
        <v>15</v>
      </c>
      <c r="AJ218" s="94">
        <f t="shared" ref="AJ218" si="245">+RANK(AG218,$AG$208:$AG$225,0)*100+RANK(AH218,$AH$208:$AH$225,1)*10+RANK(AI218,$AI$208:$AI$225,0)</f>
        <v>778</v>
      </c>
      <c r="AK218" s="94">
        <f t="shared" ref="AK218" si="246">+RANK(AJ218,$AJ$208:$AJ$225,1)</f>
        <v>7</v>
      </c>
    </row>
    <row r="219" spans="1:41" ht="15.95" customHeight="1" x14ac:dyDescent="0.15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82">
        <v>6</v>
      </c>
      <c r="AB219" s="83" t="s">
        <v>846</v>
      </c>
      <c r="AC219" s="84">
        <v>10</v>
      </c>
      <c r="AD219" s="106"/>
      <c r="AE219" s="95"/>
      <c r="AF219" s="95"/>
      <c r="AG219" s="95"/>
      <c r="AH219" s="95"/>
      <c r="AI219" s="95"/>
      <c r="AJ219" s="95"/>
      <c r="AK219" s="95"/>
    </row>
    <row r="220" spans="1:41" ht="15.95" customHeight="1" x14ac:dyDescent="0.15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79"/>
      <c r="P220" s="80"/>
      <c r="Q220" s="81"/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1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19</v>
      </c>
      <c r="AI220" s="94">
        <f t="shared" ref="AI220" si="248">+C221+F221+I221+L221+O221+R221+U221+X221+AA221</f>
        <v>28</v>
      </c>
      <c r="AJ220" s="94">
        <f t="shared" ref="AJ220" si="249">+RANK(AG220,$AG$208:$AG$225,0)*100+RANK(AH220,$AH$208:$AH$225,1)*10+RANK(AI220,$AI$208:$AI$225,0)</f>
        <v>636</v>
      </c>
      <c r="AK220" s="94">
        <f t="shared" ref="AK220" si="250">+RANK(AJ220,$AJ$208:$AJ$225,1)</f>
        <v>6</v>
      </c>
    </row>
    <row r="221" spans="1:41" ht="15.95" customHeight="1" x14ac:dyDescent="0.15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82">
        <v>3</v>
      </c>
      <c r="P221" s="83" t="s">
        <v>841</v>
      </c>
      <c r="Q221" s="84">
        <v>10</v>
      </c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41" ht="15.95" customHeight="1" x14ac:dyDescent="0.15">
      <c r="A222" s="96">
        <v>71</v>
      </c>
      <c r="B222" s="97" t="str">
        <f>IF(データ２!B142="","",VLOOKUP(A222,データ２!$A$2:$B$180,2))</f>
        <v>高井戸東少年野球</v>
      </c>
      <c r="C222" s="79"/>
      <c r="D222" s="80"/>
      <c r="E222" s="81"/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79"/>
      <c r="M222" s="80"/>
      <c r="N222" s="81"/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5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75</v>
      </c>
      <c r="AI222" s="94">
        <f t="shared" ref="AI222" si="252">+C223+F223+I223+L223+O223+R223+U223+X223+AA223</f>
        <v>16</v>
      </c>
      <c r="AJ222" s="94">
        <f t="shared" ref="AJ222" si="253">+RANK(AG222,$AG$208:$AG$225,0)*100+RANK(AH222,$AH$208:$AH$225,1)*10+RANK(AI222,$AI$208:$AI$225,0)</f>
        <v>887</v>
      </c>
      <c r="AK222" s="94">
        <f t="shared" ref="AK222" si="254">+RANK(AJ222,$AJ$208:$AJ$225,1)</f>
        <v>8</v>
      </c>
    </row>
    <row r="223" spans="1:41" ht="15.95" customHeight="1" x14ac:dyDescent="0.15">
      <c r="A223" s="96"/>
      <c r="B223" s="98"/>
      <c r="C223" s="82">
        <v>0</v>
      </c>
      <c r="D223" s="83" t="s">
        <v>831</v>
      </c>
      <c r="E223" s="84">
        <v>14</v>
      </c>
      <c r="F223" s="25"/>
      <c r="G223" s="26" t="s">
        <v>33</v>
      </c>
      <c r="H223" s="27"/>
      <c r="I223" s="25"/>
      <c r="J223" s="26" t="s">
        <v>33</v>
      </c>
      <c r="K223" s="27"/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41" ht="15.95" customHeight="1" x14ac:dyDescent="0.15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3</v>
      </c>
      <c r="AE224" s="94">
        <f>COUNTIF(C224:AC225,"●")</f>
        <v>2</v>
      </c>
      <c r="AF224" s="94">
        <f>COUNTIF(C224:AC225,"△")</f>
        <v>0</v>
      </c>
      <c r="AG224" s="94">
        <f>+AD224*3+AF224*1</f>
        <v>9</v>
      </c>
      <c r="AH224" s="94">
        <f t="shared" ref="AH224" si="255">+E225+H225+K225+N225+Q225+T225+W225+Z225+AC225</f>
        <v>20</v>
      </c>
      <c r="AI224" s="94">
        <f t="shared" ref="AI224" si="256">+C225+F225+I225+L225+O225+R225+U225+X225+AA225</f>
        <v>49</v>
      </c>
      <c r="AJ224" s="94">
        <f t="shared" ref="AJ224" si="257">+RANK(AG224,$AG$208:$AG$225,0)*100+RANK(AH224,$AH$208:$AH$225,1)*10+RANK(AI224,$AI$208:$AI$225,0)</f>
        <v>544</v>
      </c>
      <c r="AK224" s="94">
        <f t="shared" ref="AK224" si="258">+RANK(AJ224,$AJ$208:$AJ$225,1)</f>
        <v>5</v>
      </c>
    </row>
    <row r="225" spans="1:37" ht="15.95" customHeight="1" x14ac:dyDescent="0.15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15">
      <c r="AD226" s="16">
        <f>SUM(AD208:AD225)</f>
        <v>22</v>
      </c>
      <c r="AE226" s="16">
        <f>SUM(AE208:AE225)</f>
        <v>22</v>
      </c>
      <c r="AF226" s="16">
        <f>SUM(AF208:AF225)</f>
        <v>2</v>
      </c>
      <c r="AH226" s="16">
        <f>SUM(AH208:AH225)</f>
        <v>348</v>
      </c>
      <c r="AI226" s="16">
        <f>SUM(AI208:AI225)</f>
        <v>348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73"/>
      <c r="G235" s="74"/>
      <c r="H235" s="75"/>
      <c r="I235" s="79"/>
      <c r="J235" s="80"/>
      <c r="K235" s="81"/>
      <c r="L235" s="79"/>
      <c r="M235" s="80"/>
      <c r="N235" s="81"/>
      <c r="O235" s="22" t="s">
        <v>297</v>
      </c>
      <c r="P235" s="23" t="s">
        <v>33</v>
      </c>
      <c r="Q235" s="24">
        <v>25</v>
      </c>
      <c r="R235" s="79"/>
      <c r="S235" s="80"/>
      <c r="T235" s="81"/>
      <c r="U235" s="79"/>
      <c r="V235" s="80"/>
      <c r="W235" s="81"/>
      <c r="X235" s="22" t="s">
        <v>297</v>
      </c>
      <c r="Y235" s="23" t="s">
        <v>33</v>
      </c>
      <c r="Z235" s="24">
        <v>5</v>
      </c>
      <c r="AA235" s="79"/>
      <c r="AB235" s="80"/>
      <c r="AC235" s="81"/>
      <c r="AD235" s="105">
        <f>COUNTIF(C235:AC236,"○")</f>
        <v>1</v>
      </c>
      <c r="AE235" s="94">
        <f>COUNTIF(C235:AC236,"●")</f>
        <v>5</v>
      </c>
      <c r="AF235" s="94">
        <f>COUNTIF(C235:AC236,"△")</f>
        <v>0</v>
      </c>
      <c r="AG235" s="94">
        <f>+AD235*3+AF235*1</f>
        <v>3</v>
      </c>
      <c r="AH235" s="94">
        <f>+E236+H236+K236+N236+Q236+T236+W236+Z236+AC236</f>
        <v>59</v>
      </c>
      <c r="AI235" s="94">
        <f>+C236+F236+I236+L236+O236+R236+U236+X236+AA236</f>
        <v>42</v>
      </c>
      <c r="AJ235" s="94">
        <f>+RANK(AG235,$AG$235:$AG$252,0)*100+RANK(AH235,$AH$235:$AH$252,1)*10+RANK(AI235,$AI$235:$AI$252,0)</f>
        <v>764</v>
      </c>
      <c r="AK235" s="94">
        <f>+RANK(AJ235,$AJ$235:$AJ$252,1)</f>
        <v>7</v>
      </c>
    </row>
    <row r="236" spans="1:37" ht="15.95" customHeight="1" x14ac:dyDescent="0.15">
      <c r="A236" s="96"/>
      <c r="B236" s="98"/>
      <c r="C236" s="102"/>
      <c r="D236" s="103"/>
      <c r="E236" s="104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25"/>
      <c r="P236" s="26" t="s">
        <v>33</v>
      </c>
      <c r="Q236" s="27"/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25"/>
      <c r="Y236" s="26" t="s">
        <v>33</v>
      </c>
      <c r="Z236" s="27"/>
      <c r="AA236" s="82">
        <v>10</v>
      </c>
      <c r="AB236" s="83" t="s">
        <v>851</v>
      </c>
      <c r="AC236" s="84">
        <v>11</v>
      </c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 x14ac:dyDescent="0.15">
      <c r="A237" s="96">
        <v>74</v>
      </c>
      <c r="B237" s="97" t="str">
        <f>IF(データ２!B148="","",VLOOKUP(A237,データ２!$A$2:$B$180,2))</f>
        <v>品川Ｂレーシング</v>
      </c>
      <c r="C237" s="79"/>
      <c r="D237" s="80"/>
      <c r="E237" s="81"/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4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65</v>
      </c>
      <c r="AI237" s="94">
        <f t="shared" ref="AI237" si="260">+C238+F238+I238+L238+O238+R238+U238+X238+AA238</f>
        <v>11</v>
      </c>
      <c r="AJ237" s="94">
        <f t="shared" ref="AJ237" si="261">+RANK(AG237,$AG$235:$AG$252,0)*100+RANK(AH237,$AH$235:$AH$252,1)*10+RANK(AI237,$AI$235:$AI$252,0)</f>
        <v>989</v>
      </c>
      <c r="AK237" s="94">
        <f t="shared" ref="AK237" si="262">+RANK(AJ237,$AJ$235:$AJ$252,1)</f>
        <v>9</v>
      </c>
    </row>
    <row r="238" spans="1:37" ht="15.95" customHeight="1" x14ac:dyDescent="0.15">
      <c r="A238" s="96"/>
      <c r="B238" s="98"/>
      <c r="C238" s="82">
        <v>1</v>
      </c>
      <c r="D238" s="83" t="s">
        <v>824</v>
      </c>
      <c r="E238" s="84">
        <v>13</v>
      </c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 x14ac:dyDescent="0.15">
      <c r="A239" s="96">
        <v>75</v>
      </c>
      <c r="B239" s="97" t="str">
        <f>IF(データ２!B150="","",VLOOKUP(A239,データ２!$A$2:$B$180,2))</f>
        <v>東陽フェニックス</v>
      </c>
      <c r="C239" s="73"/>
      <c r="D239" s="74"/>
      <c r="E239" s="75"/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4</v>
      </c>
      <c r="AE239" s="94">
        <f>COUNTIF(C239:AC240,"●")</f>
        <v>1</v>
      </c>
      <c r="AF239" s="94">
        <f>COUNTIF(C239:AC240,"△")</f>
        <v>0</v>
      </c>
      <c r="AG239" s="94">
        <f>+AD239*3+AF239*1</f>
        <v>12</v>
      </c>
      <c r="AH239" s="94">
        <f t="shared" ref="AH239" si="263">+E240+H240+K240+N240+Q240+T240+W240+Z240+AC240</f>
        <v>32</v>
      </c>
      <c r="AI239" s="94">
        <f t="shared" ref="AI239" si="264">+C240+F240+I240+L240+O240+R240+U240+X240+AA240</f>
        <v>67</v>
      </c>
      <c r="AJ239" s="94">
        <f t="shared" ref="AJ239" si="265">+RANK(AG239,$AG$235:$AG$252,0)*100+RANK(AH239,$AH$235:$AH$252,1)*10+RANK(AI239,$AI$235:$AI$252,0)</f>
        <v>243</v>
      </c>
      <c r="AK239" s="94">
        <f t="shared" ref="AK239" si="266">+RANK(AJ239,$AJ$235:$AJ$252,1)</f>
        <v>3</v>
      </c>
    </row>
    <row r="240" spans="1:37" ht="15.95" customHeight="1" x14ac:dyDescent="0.15">
      <c r="A240" s="96"/>
      <c r="B240" s="98"/>
      <c r="C240" s="76">
        <v>21</v>
      </c>
      <c r="D240" s="77" t="s">
        <v>842</v>
      </c>
      <c r="E240" s="78">
        <v>7</v>
      </c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 x14ac:dyDescent="0.15">
      <c r="A241" s="96">
        <v>76</v>
      </c>
      <c r="B241" s="97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73"/>
      <c r="P241" s="74"/>
      <c r="Q241" s="75"/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05">
        <f>COUNTIF(C241:AC242,"○")</f>
        <v>5</v>
      </c>
      <c r="AE241" s="94">
        <f>COUNTIF(C241:AC242,"●")</f>
        <v>0</v>
      </c>
      <c r="AF241" s="94">
        <f>COUNTIF(C241:AC242,"△")</f>
        <v>0</v>
      </c>
      <c r="AG241" s="94">
        <f>+AD241*3+AF241*1</f>
        <v>15</v>
      </c>
      <c r="AH241" s="94">
        <f t="shared" ref="AH241" si="267">+E242+H242+K242+N242+Q242+T242+W242+Z242+AC242</f>
        <v>14</v>
      </c>
      <c r="AI241" s="94">
        <f t="shared" ref="AI241" si="268">+C242+F242+I242+L242+O242+R242+U242+X242+AA242</f>
        <v>77</v>
      </c>
      <c r="AJ241" s="94">
        <f t="shared" ref="AJ241" si="269">+RANK(AG241,$AG$235:$AG$252,0)*100+RANK(AH241,$AH$235:$AH$252,1)*10+RANK(AI241,$AI$235:$AI$252,0)</f>
        <v>121</v>
      </c>
      <c r="AK241" s="94">
        <f t="shared" ref="AK241" si="270">+RANK(AJ241,$AJ$235:$AJ$252,1)</f>
        <v>1</v>
      </c>
    </row>
    <row r="242" spans="1:37" ht="15.95" customHeight="1" x14ac:dyDescent="0.15">
      <c r="A242" s="96"/>
      <c r="B242" s="98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76">
        <v>21</v>
      </c>
      <c r="P242" s="77" t="s">
        <v>833</v>
      </c>
      <c r="Q242" s="78">
        <v>0</v>
      </c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 x14ac:dyDescent="0.15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79"/>
      <c r="J243" s="80"/>
      <c r="K243" s="81"/>
      <c r="L243" s="79"/>
      <c r="M243" s="80"/>
      <c r="N243" s="81"/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05">
        <f>COUNTIF(C243:AC244,"○")</f>
        <v>1</v>
      </c>
      <c r="AE243" s="94">
        <f>COUNTIF(C243:AC244,"●")</f>
        <v>5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81</v>
      </c>
      <c r="AI243" s="94">
        <f t="shared" ref="AI243" si="272">+C244+F244+I244+L244+O244+R244+U244+X244+AA244</f>
        <v>14</v>
      </c>
      <c r="AJ243" s="94">
        <f t="shared" ref="AJ243" si="273">+RANK(AG243,$AG$235:$AG$252,0)*100+RANK(AH243,$AH$235:$AH$252,1)*10+RANK(AI243,$AI$235:$AI$252,0)</f>
        <v>798</v>
      </c>
      <c r="AK243" s="94">
        <f t="shared" ref="AK243" si="274">+RANK(AJ243,$AJ$235:$AJ$252,1)</f>
        <v>8</v>
      </c>
    </row>
    <row r="244" spans="1:37" ht="15.95" customHeight="1" x14ac:dyDescent="0.15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 x14ac:dyDescent="0.15">
      <c r="A245" s="96">
        <v>78</v>
      </c>
      <c r="B245" s="97" t="str">
        <f>IF(データ２!B156="","",VLOOKUP(A245,データ２!$A$2:$B$180,2))</f>
        <v>ジャパンキングス</v>
      </c>
      <c r="C245" s="73"/>
      <c r="D245" s="74"/>
      <c r="E245" s="75"/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79"/>
      <c r="Y245" s="80"/>
      <c r="Z245" s="81"/>
      <c r="AA245" s="73"/>
      <c r="AB245" s="74"/>
      <c r="AC245" s="75"/>
      <c r="AD245" s="105">
        <f>COUNTIF(C245:AC246,"○")</f>
        <v>2</v>
      </c>
      <c r="AE245" s="94">
        <f>COUNTIF(C245:AC246,"●")</f>
        <v>3</v>
      </c>
      <c r="AF245" s="94">
        <f>COUNTIF(C245:AC246,"△")</f>
        <v>0</v>
      </c>
      <c r="AG245" s="94">
        <f>+AD245*3+AF245*1</f>
        <v>6</v>
      </c>
      <c r="AH245" s="94">
        <f t="shared" ref="AH245" si="275">+E246+H246+K246+N246+Q246+T246+W246+Z246+AC246</f>
        <v>62</v>
      </c>
      <c r="AI245" s="94">
        <f t="shared" ref="AI245" si="276">+C246+F246+I246+L246+O246+R246+U246+X246+AA246</f>
        <v>23</v>
      </c>
      <c r="AJ245" s="94">
        <f t="shared" ref="AJ245" si="277">+RANK(AG245,$AG$235:$AG$252,0)*100+RANK(AH245,$AH$235:$AH$252,1)*10+RANK(AI245,$AI$235:$AI$252,0)</f>
        <v>577</v>
      </c>
      <c r="AK245" s="94">
        <f t="shared" ref="AK245" si="278">+RANK(AJ245,$AJ$235:$AJ$252,1)</f>
        <v>6</v>
      </c>
    </row>
    <row r="246" spans="1:37" ht="15.95" customHeight="1" x14ac:dyDescent="0.15">
      <c r="A246" s="96"/>
      <c r="B246" s="98"/>
      <c r="C246" s="76">
        <v>10</v>
      </c>
      <c r="D246" s="77" t="s">
        <v>832</v>
      </c>
      <c r="E246" s="78">
        <v>7</v>
      </c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 x14ac:dyDescent="0.15">
      <c r="A247" s="96">
        <v>79</v>
      </c>
      <c r="B247" s="97" t="str">
        <f>IF(データ２!B158="","",VLOOKUP(A247,データ２!$A$2:$B$180,2))</f>
        <v>ブラックキラーズ</v>
      </c>
      <c r="C247" s="73"/>
      <c r="D247" s="74"/>
      <c r="E247" s="75"/>
      <c r="F247" s="22" t="s">
        <v>297</v>
      </c>
      <c r="G247" s="23" t="s">
        <v>33</v>
      </c>
      <c r="H247" s="24">
        <v>6</v>
      </c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3</v>
      </c>
      <c r="AE247" s="94">
        <f>COUNTIF(C247:AC248,"●")</f>
        <v>2</v>
      </c>
      <c r="AF247" s="94">
        <f>COUNTIF(C247:AC248,"△")</f>
        <v>0</v>
      </c>
      <c r="AG247" s="94">
        <f>+AD247*3+AF247*1</f>
        <v>9</v>
      </c>
      <c r="AH247" s="94">
        <f t="shared" ref="AH247" si="279">+E248+H248+K248+N248+Q248+T248+W248+Z248+AC248</f>
        <v>38</v>
      </c>
      <c r="AI247" s="94">
        <f t="shared" ref="AI247" si="280">+C248+F248+I248+L248+O248+R248+U248+X248+AA248</f>
        <v>38</v>
      </c>
      <c r="AJ247" s="94">
        <f t="shared" ref="AJ247" si="281">+RANK(AG247,$AG$235:$AG$252,0)*100+RANK(AH247,$AH$235:$AH$252,1)*10+RANK(AI247,$AI$235:$AI$252,0)</f>
        <v>455</v>
      </c>
      <c r="AK247" s="94">
        <f t="shared" ref="AK247" si="282">+RANK(AJ247,$AJ$235:$AJ$252,1)</f>
        <v>4</v>
      </c>
    </row>
    <row r="248" spans="1:37" ht="15.95" customHeight="1" x14ac:dyDescent="0.15">
      <c r="A248" s="96"/>
      <c r="B248" s="98"/>
      <c r="C248" s="76">
        <v>7</v>
      </c>
      <c r="D248" s="77" t="s">
        <v>853</v>
      </c>
      <c r="E248" s="78">
        <v>4</v>
      </c>
      <c r="F248" s="25"/>
      <c r="G248" s="26" t="s">
        <v>33</v>
      </c>
      <c r="H248" s="27"/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 x14ac:dyDescent="0.15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4</v>
      </c>
      <c r="AE249" s="94">
        <f>COUNTIF(C249:AC250,"●")</f>
        <v>0</v>
      </c>
      <c r="AF249" s="94">
        <f>COUNTIF(C249:AC250,"△")</f>
        <v>0</v>
      </c>
      <c r="AG249" s="94">
        <f>+AD249*3+AF249*1</f>
        <v>12</v>
      </c>
      <c r="AH249" s="94">
        <f t="shared" ref="AH249" si="283">+E250+H250+K250+N250+Q250+T250+W250+Z250+AC250</f>
        <v>3</v>
      </c>
      <c r="AI249" s="94">
        <f t="shared" ref="AI249" si="284">+C250+F250+I250+L250+O250+R250+U250+X250+AA250</f>
        <v>74</v>
      </c>
      <c r="AJ249" s="94">
        <f t="shared" ref="AJ249" si="285">+RANK(AG249,$AG$235:$AG$252,0)*100+RANK(AH249,$AH$235:$AH$252,1)*10+RANK(AI249,$AI$235:$AI$252,0)</f>
        <v>212</v>
      </c>
      <c r="AK249" s="94">
        <f t="shared" ref="AK249" si="286">+RANK(AJ249,$AJ$235:$AJ$252,1)</f>
        <v>2</v>
      </c>
    </row>
    <row r="250" spans="1:37" ht="15.95" customHeight="1" x14ac:dyDescent="0.15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 x14ac:dyDescent="0.15">
      <c r="A251" s="96">
        <v>81</v>
      </c>
      <c r="B251" s="97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2</v>
      </c>
      <c r="AE251" s="94">
        <f>COUNTIF(C251:AC252,"●")</f>
        <v>2</v>
      </c>
      <c r="AF251" s="94">
        <f>COUNTIF(C251:AC252,"△")</f>
        <v>0</v>
      </c>
      <c r="AG251" s="94">
        <f>+AD251*3+AF251*1</f>
        <v>6</v>
      </c>
      <c r="AH251" s="94">
        <f t="shared" ref="AH251" si="287">+E252+H252+K252+N252+Q252+T252+W252+Z252+AC252</f>
        <v>29</v>
      </c>
      <c r="AI251" s="94">
        <f t="shared" ref="AI251" si="288">+C252+F252+I252+L252+O252+R252+U252+X252+AA252</f>
        <v>37</v>
      </c>
      <c r="AJ251" s="94">
        <f t="shared" ref="AJ251" si="289">+RANK(AG251,$AG$235:$AG$252,0)*100+RANK(AH251,$AH$235:$AH$252,1)*10+RANK(AI251,$AI$235:$AI$252,0)</f>
        <v>536</v>
      </c>
      <c r="AK251" s="94">
        <f t="shared" ref="AK251" si="290">+RANK(AJ251,$AJ$235:$AJ$252,1)</f>
        <v>5</v>
      </c>
    </row>
    <row r="252" spans="1:37" ht="15.95" customHeight="1" x14ac:dyDescent="0.15">
      <c r="A252" s="96"/>
      <c r="B252" s="98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15">
      <c r="AD253" s="16">
        <f>SUM(AD235:AD252)</f>
        <v>22</v>
      </c>
      <c r="AE253" s="16">
        <f>SUM(AE235:AE252)</f>
        <v>22</v>
      </c>
      <c r="AF253" s="16">
        <f>SUM(AF235:AF252)</f>
        <v>0</v>
      </c>
      <c r="AH253" s="16">
        <f>SUM(AH235:AH252)</f>
        <v>383</v>
      </c>
      <c r="AI253" s="16">
        <f>SUM(AI235:AI252)</f>
        <v>383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85"/>
      <c r="M262" s="86"/>
      <c r="N262" s="87"/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73"/>
      <c r="Y262" s="74"/>
      <c r="Z262" s="75"/>
      <c r="AA262" s="73"/>
      <c r="AB262" s="74"/>
      <c r="AC262" s="75"/>
      <c r="AD262" s="105">
        <f>COUNTIF(C262:AC263,"○")</f>
        <v>5</v>
      </c>
      <c r="AE262" s="94">
        <f>COUNTIF(C262:AC263,"●")</f>
        <v>0</v>
      </c>
      <c r="AF262" s="94">
        <f>COUNTIF(C262:AC263,"△")</f>
        <v>1</v>
      </c>
      <c r="AG262" s="94">
        <f>+AD262*3+AF262*1</f>
        <v>16</v>
      </c>
      <c r="AH262" s="94">
        <f>+E263+H263+K263+N263+Q263+T263+W263+Z263+AC263</f>
        <v>10</v>
      </c>
      <c r="AI262" s="94">
        <f>+C263+F263+I263+L263+O263+R263+U263+X263+AA263</f>
        <v>74</v>
      </c>
      <c r="AJ262" s="94">
        <f>+RANK(AG262,$AG$262:$AG$279,0)*100+RANK(AH262,$AH$262:$AH$279,1)*10+RANK(AI262,$AI$262:$AI$279,0)</f>
        <v>111</v>
      </c>
      <c r="AK262" s="94">
        <f>+RANK(AJ262,$AJ$262:$AJ$279,1)</f>
        <v>1</v>
      </c>
    </row>
    <row r="263" spans="1:37" ht="15.95" customHeight="1" x14ac:dyDescent="0.15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 x14ac:dyDescent="0.15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05">
        <f>COUNTIF(C264:AC265,"○")</f>
        <v>4</v>
      </c>
      <c r="AE264" s="94">
        <f>COUNTIF(C264:AC265,"●")</f>
        <v>2</v>
      </c>
      <c r="AF264" s="94">
        <f>COUNTIF(C264:AC265,"△")</f>
        <v>0</v>
      </c>
      <c r="AG264" s="94">
        <f>+AD264*3+AF264*1</f>
        <v>12</v>
      </c>
      <c r="AH264" s="94">
        <f t="shared" ref="AH264" si="291">+E265+H265+K265+N265+Q265+T265+W265+Z265+AC265</f>
        <v>22</v>
      </c>
      <c r="AI264" s="94">
        <f t="shared" ref="AI264" si="292">+C265+F265+I265+L265+O265+R265+U265+X265+AA265</f>
        <v>56</v>
      </c>
      <c r="AJ264" s="94">
        <f t="shared" ref="AJ264" si="293">+RANK(AG264,$AG$262:$AG$279,0)*100+RANK(AH264,$AH$262:$AH$279,1)*10+RANK(AI264,$AI$262:$AI$279,0)</f>
        <v>343</v>
      </c>
      <c r="AK264" s="94">
        <f t="shared" ref="AK264" si="294">+RANK(AJ264,$AJ$262:$AJ$279,1)</f>
        <v>4</v>
      </c>
    </row>
    <row r="265" spans="1:37" ht="15.95" customHeight="1" x14ac:dyDescent="0.15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 x14ac:dyDescent="0.15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335</v>
      </c>
      <c r="AK266" s="94">
        <f t="shared" ref="AK266" si="298">+RANK(AJ266,$AJ$262:$AJ$279,1)</f>
        <v>3</v>
      </c>
    </row>
    <row r="267" spans="1:37" ht="15.95" customHeight="1" x14ac:dyDescent="0.15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 x14ac:dyDescent="0.15">
      <c r="A268" s="96">
        <v>85</v>
      </c>
      <c r="B268" s="97" t="str">
        <f>IF(データ２!B170="","",VLOOKUP(A268,データ２!$A$2:$B$180,2))</f>
        <v>月島ライオンズ</v>
      </c>
      <c r="C268" s="85"/>
      <c r="D268" s="86"/>
      <c r="E268" s="87"/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1</v>
      </c>
      <c r="AG268" s="94">
        <f>+AD268*3+AF268*1</f>
        <v>13</v>
      </c>
      <c r="AH268" s="94">
        <f t="shared" ref="AH268" si="299">+E269+H269+K269+N269+Q269+T269+W269+Z269+AC269</f>
        <v>13</v>
      </c>
      <c r="AI268" s="94">
        <f t="shared" ref="AI268" si="300">+C269+F269+I269+L269+O269+R269+U269+X269+AA269</f>
        <v>56</v>
      </c>
      <c r="AJ268" s="94">
        <f t="shared" ref="AJ268" si="301">+RANK(AG268,$AG$262:$AG$279,0)*100+RANK(AH268,$AH$262:$AH$279,1)*10+RANK(AI268,$AI$262:$AI$279,0)</f>
        <v>223</v>
      </c>
      <c r="AK268" s="94">
        <f t="shared" ref="AK268" si="302">+RANK(AJ268,$AJ$262:$AJ$279,1)</f>
        <v>2</v>
      </c>
    </row>
    <row r="269" spans="1:37" ht="15.95" customHeight="1" x14ac:dyDescent="0.15">
      <c r="A269" s="96"/>
      <c r="B269" s="98"/>
      <c r="C269" s="88">
        <v>3</v>
      </c>
      <c r="D269" s="89" t="s">
        <v>847</v>
      </c>
      <c r="E269" s="90">
        <v>3</v>
      </c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 x14ac:dyDescent="0.15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79"/>
      <c r="S270" s="80"/>
      <c r="T270" s="81"/>
      <c r="U270" s="73"/>
      <c r="V270" s="74"/>
      <c r="W270" s="75"/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1</v>
      </c>
      <c r="AE270" s="94">
        <f>COUNTIF(C270:AC271,"●")</f>
        <v>4</v>
      </c>
      <c r="AF270" s="94">
        <f>COUNTIF(C270:AC271,"△")</f>
        <v>0</v>
      </c>
      <c r="AG270" s="94">
        <f>+AD270*3+AF270*1</f>
        <v>3</v>
      </c>
      <c r="AH270" s="94">
        <f t="shared" ref="AH270" si="303">+E271+H271+K271+N271+Q271+T271+W271+Z271+AC271</f>
        <v>57</v>
      </c>
      <c r="AI270" s="94">
        <f t="shared" ref="AI270" si="304">+C271+F271+I271+L271+O271+R271+U271+X271+AA271</f>
        <v>20</v>
      </c>
      <c r="AJ270" s="94">
        <f t="shared" ref="AJ270" si="305">+RANK(AG270,$AG$262:$AG$279,0)*100+RANK(AH270,$AH$262:$AH$279,1)*10+RANK(AI270,$AI$262:$AI$279,0)</f>
        <v>777</v>
      </c>
      <c r="AK270" s="94">
        <f t="shared" ref="AK270" si="306">+RANK(AJ270,$AJ$262:$AJ$279,1)</f>
        <v>7</v>
      </c>
    </row>
    <row r="271" spans="1:37" ht="15.95" customHeight="1" x14ac:dyDescent="0.15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 x14ac:dyDescent="0.15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99" t="s">
        <v>32</v>
      </c>
      <c r="S272" s="100"/>
      <c r="T272" s="101"/>
      <c r="U272" s="73"/>
      <c r="V272" s="74"/>
      <c r="W272" s="75"/>
      <c r="X272" s="73"/>
      <c r="Y272" s="74"/>
      <c r="Z272" s="75"/>
      <c r="AA272" s="73"/>
      <c r="AB272" s="74"/>
      <c r="AC272" s="75"/>
      <c r="AD272" s="105">
        <f>COUNTIF(C272:AC273,"○")</f>
        <v>4</v>
      </c>
      <c r="AE272" s="94">
        <f>COUNTIF(C272:AC273,"●")</f>
        <v>4</v>
      </c>
      <c r="AF272" s="94">
        <f>COUNTIF(C272:AC273,"△")</f>
        <v>0</v>
      </c>
      <c r="AG272" s="94">
        <f>+AD272*3+AF272*1</f>
        <v>12</v>
      </c>
      <c r="AH272" s="94">
        <f t="shared" ref="AH272" si="307">+E273+H273+K273+N273+Q273+T273+W273+Z273+AC273</f>
        <v>41</v>
      </c>
      <c r="AI272" s="94">
        <f t="shared" ref="AI272" si="308">+C273+F273+I273+L273+O273+R273+U273+X273+AA273</f>
        <v>62</v>
      </c>
      <c r="AJ272" s="94">
        <f t="shared" ref="AJ272" si="309">+RANK(AG272,$AG$262:$AG$279,0)*100+RANK(AH272,$AH$262:$AH$279,1)*10+RANK(AI272,$AI$262:$AI$279,0)</f>
        <v>352</v>
      </c>
      <c r="AK272" s="94">
        <f t="shared" ref="AK272" si="310">+RANK(AJ272,$AJ$262:$AJ$279,1)</f>
        <v>5</v>
      </c>
    </row>
    <row r="273" spans="1:37" ht="15.95" customHeight="1" x14ac:dyDescent="0.15">
      <c r="A273" s="96"/>
      <c r="B273" s="98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2"/>
      <c r="S273" s="103"/>
      <c r="T273" s="104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 x14ac:dyDescent="0.15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5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48</v>
      </c>
      <c r="AI274" s="94">
        <f t="shared" ref="AI274" si="312">+C275+F275+I275+L275+O275+R275+U275+X275+AA275</f>
        <v>14</v>
      </c>
      <c r="AJ274" s="94">
        <f t="shared" ref="AJ274" si="313">+RANK(AG274,$AG$262:$AG$279,0)*100+RANK(AH274,$AH$262:$AH$279,1)*10+RANK(AI274,$AI$262:$AI$279,0)</f>
        <v>868</v>
      </c>
      <c r="AK274" s="94">
        <f t="shared" ref="AK274" si="314">+RANK(AJ274,$AJ$262:$AJ$279,1)</f>
        <v>8</v>
      </c>
    </row>
    <row r="275" spans="1:37" ht="15.95" customHeight="1" x14ac:dyDescent="0.15">
      <c r="A275" s="96"/>
      <c r="B275" s="98"/>
      <c r="C275" s="25"/>
      <c r="D275" s="26" t="s">
        <v>33</v>
      </c>
      <c r="E275" s="27"/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 x14ac:dyDescent="0.15">
      <c r="A276" s="96">
        <v>89</v>
      </c>
      <c r="B276" s="97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4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69</v>
      </c>
      <c r="AI276" s="94">
        <f t="shared" ref="AI276" si="316">+C277+F277+I277+L277+O277+R277+U277+X277+AA277</f>
        <v>7</v>
      </c>
      <c r="AJ276" s="94">
        <f t="shared" ref="AJ276" si="317">+RANK(AG276,$AG$262:$AG$279,0)*100+RANK(AH276,$AH$262:$AH$279,1)*10+RANK(AI276,$AI$262:$AI$279,0)</f>
        <v>889</v>
      </c>
      <c r="AK276" s="94">
        <f t="shared" ref="AK276" si="318">+RANK(AJ276,$AJ$262:$AJ$279,1)</f>
        <v>9</v>
      </c>
    </row>
    <row r="277" spans="1:37" ht="15.95" customHeight="1" x14ac:dyDescent="0.15">
      <c r="A277" s="96"/>
      <c r="B277" s="98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 x14ac:dyDescent="0.15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4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78</v>
      </c>
      <c r="AI278" s="94">
        <f t="shared" ref="AI278" si="320">+C279+F279+I279+L279+O279+R279+U279+X279+AA279</f>
        <v>31</v>
      </c>
      <c r="AJ278" s="94">
        <f t="shared" ref="AJ278" si="321">+RANK(AG278,$AG$262:$AG$279,0)*100+RANK(AH278,$AH$262:$AH$279,1)*10+RANK(AI278,$AI$262:$AI$279,0)</f>
        <v>696</v>
      </c>
      <c r="AK278" s="94">
        <f t="shared" ref="AK278" si="322">+RANK(AJ278,$AJ$262:$AJ$279,1)</f>
        <v>6</v>
      </c>
    </row>
    <row r="279" spans="1:37" ht="15.95" customHeight="1" x14ac:dyDescent="0.15">
      <c r="A279" s="96"/>
      <c r="B279" s="98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15">
      <c r="AD280" s="16">
        <f>SUM(AD262:AD279)</f>
        <v>24</v>
      </c>
      <c r="AE280" s="16">
        <f>SUM(AE262:AE279)</f>
        <v>24</v>
      </c>
      <c r="AF280" s="16">
        <f>SUM(AF262:AF279)</f>
        <v>2</v>
      </c>
      <c r="AH280" s="16">
        <f>SUM(AH262:AH279)</f>
        <v>357</v>
      </c>
      <c r="AI280" s="16">
        <f>SUM(AI262:AI279)</f>
        <v>357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1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4" t="s">
        <v>219</v>
      </c>
    </row>
    <row r="5" spans="1:20" x14ac:dyDescent="0.15">
      <c r="A5" s="113"/>
      <c r="B5" s="114"/>
      <c r="C5" s="11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4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5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5"/>
    </row>
    <row r="8" spans="1:20" x14ac:dyDescent="0.15">
      <c r="A8" s="113">
        <v>3</v>
      </c>
      <c r="B8" s="114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7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6" t="s">
        <v>553</v>
      </c>
    </row>
    <row r="11" spans="1:20" x14ac:dyDescent="0.15">
      <c r="A11" s="113"/>
      <c r="B11" s="114"/>
      <c r="C11" s="11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6"/>
    </row>
    <row r="12" spans="1:20" x14ac:dyDescent="0.15">
      <c r="A12" s="113">
        <v>5</v>
      </c>
      <c r="B12" s="114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9" t="s">
        <v>265</v>
      </c>
    </row>
    <row r="13" spans="1:20" x14ac:dyDescent="0.15">
      <c r="A13" s="113"/>
      <c r="B13" s="114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9"/>
    </row>
    <row r="14" spans="1:20" x14ac:dyDescent="0.15">
      <c r="A14" s="113">
        <v>6</v>
      </c>
      <c r="B14" s="114"/>
      <c r="C14" s="11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20" t="s">
        <v>248</v>
      </c>
    </row>
    <row r="15" spans="1:20" x14ac:dyDescent="0.15">
      <c r="A15" s="113"/>
      <c r="B15" s="114"/>
      <c r="C15" s="11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20"/>
    </row>
    <row r="16" spans="1:20" x14ac:dyDescent="0.15">
      <c r="A16" s="113">
        <v>7</v>
      </c>
      <c r="B16" s="114"/>
      <c r="C16" s="116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22" t="s">
        <v>241</v>
      </c>
    </row>
    <row r="17" spans="1:20" x14ac:dyDescent="0.15">
      <c r="A17" s="113"/>
      <c r="B17" s="114"/>
      <c r="C17" s="11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22"/>
    </row>
    <row r="18" spans="1:20" x14ac:dyDescent="0.15">
      <c r="A18" s="113">
        <v>8</v>
      </c>
      <c r="B18" s="114"/>
      <c r="C18" s="11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23" t="s">
        <v>221</v>
      </c>
    </row>
    <row r="19" spans="1:20" x14ac:dyDescent="0.15">
      <c r="A19" s="113"/>
      <c r="B19" s="114"/>
      <c r="C19" s="11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23"/>
    </row>
    <row r="20" spans="1:20" x14ac:dyDescent="0.15">
      <c r="A20" s="113">
        <v>9</v>
      </c>
      <c r="B20" s="114"/>
      <c r="C20" s="12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21" t="s">
        <v>243</v>
      </c>
    </row>
    <row r="21" spans="1:20" x14ac:dyDescent="0.15">
      <c r="A21" s="113"/>
      <c r="B21" s="114"/>
      <c r="C21" s="12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21"/>
    </row>
    <row r="22" spans="1:20" x14ac:dyDescent="0.15">
      <c r="A22" s="113">
        <v>10</v>
      </c>
      <c r="B22" s="114"/>
      <c r="C22" s="12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22" t="s">
        <v>230</v>
      </c>
    </row>
    <row r="23" spans="1:20" x14ac:dyDescent="0.15">
      <c r="A23" s="113"/>
      <c r="B23" s="114"/>
      <c r="C23" s="12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22"/>
    </row>
    <row r="24" spans="1:20" x14ac:dyDescent="0.15">
      <c r="A24" s="113">
        <v>11</v>
      </c>
      <c r="B24" s="114"/>
      <c r="C24" s="12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7" t="s">
        <v>289</v>
      </c>
    </row>
    <row r="25" spans="1:20" x14ac:dyDescent="0.15">
      <c r="A25" s="113"/>
      <c r="B25" s="114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7"/>
    </row>
    <row r="26" spans="1:20" x14ac:dyDescent="0.15">
      <c r="A26" s="113">
        <v>12</v>
      </c>
      <c r="B26" s="114"/>
      <c r="C26" s="11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3" t="s">
        <v>232</v>
      </c>
    </row>
    <row r="27" spans="1:20" x14ac:dyDescent="0.15">
      <c r="A27" s="113"/>
      <c r="B27" s="114"/>
      <c r="C27" s="11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3"/>
    </row>
    <row r="28" spans="1:20" x14ac:dyDescent="0.15">
      <c r="A28" s="113">
        <v>13</v>
      </c>
      <c r="B28" s="114"/>
      <c r="C28" s="122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2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22" t="s">
        <v>441</v>
      </c>
    </row>
    <row r="31" spans="1:20" x14ac:dyDescent="0.15">
      <c r="A31" s="113"/>
      <c r="B31" s="114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22"/>
    </row>
    <row r="32" spans="1:20" x14ac:dyDescent="0.15">
      <c r="A32" s="113">
        <v>15</v>
      </c>
      <c r="B32" s="114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2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9" t="s">
        <v>266</v>
      </c>
    </row>
    <row r="35" spans="1:20" x14ac:dyDescent="0.15">
      <c r="A35" s="113"/>
      <c r="B35" s="114"/>
      <c r="C35" s="12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9"/>
    </row>
    <row r="36" spans="1:20" x14ac:dyDescent="0.15">
      <c r="A36" s="113">
        <v>17</v>
      </c>
      <c r="B36" s="114"/>
      <c r="C36" s="116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6" t="s">
        <v>547</v>
      </c>
    </row>
    <row r="37" spans="1:20" x14ac:dyDescent="0.15">
      <c r="A37" s="113"/>
      <c r="B37" s="114"/>
      <c r="C37" s="11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6"/>
    </row>
    <row r="38" spans="1:20" x14ac:dyDescent="0.15">
      <c r="A38" s="113">
        <v>18</v>
      </c>
      <c r="B38" s="114"/>
      <c r="C38" s="117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21" t="s">
        <v>222</v>
      </c>
    </row>
    <row r="39" spans="1:20" x14ac:dyDescent="0.15">
      <c r="A39" s="113"/>
      <c r="B39" s="114"/>
      <c r="C39" s="11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21"/>
    </row>
    <row r="40" spans="1:20" x14ac:dyDescent="0.15">
      <c r="A40" s="113">
        <v>19</v>
      </c>
      <c r="B40" s="114"/>
      <c r="C40" s="11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24" t="s">
        <v>238</v>
      </c>
    </row>
    <row r="41" spans="1:20" x14ac:dyDescent="0.15">
      <c r="A41" s="113"/>
      <c r="B41" s="114"/>
      <c r="C41" s="11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24"/>
    </row>
    <row r="42" spans="1:20" x14ac:dyDescent="0.15">
      <c r="A42" s="113">
        <v>20</v>
      </c>
      <c r="B42" s="114"/>
      <c r="C42" s="11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20" t="s">
        <v>235</v>
      </c>
    </row>
    <row r="43" spans="1:20" x14ac:dyDescent="0.15">
      <c r="A43" s="113"/>
      <c r="B43" s="114"/>
      <c r="C43" s="11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20"/>
    </row>
    <row r="44" spans="1:20" x14ac:dyDescent="0.15">
      <c r="A44" s="113">
        <v>21</v>
      </c>
      <c r="B44" s="114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7" t="s">
        <v>287</v>
      </c>
    </row>
    <row r="45" spans="1:20" x14ac:dyDescent="0.15">
      <c r="A45" s="113"/>
      <c r="B45" s="114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7"/>
    </row>
    <row r="46" spans="1:20" x14ac:dyDescent="0.15">
      <c r="A46" s="113">
        <v>22</v>
      </c>
      <c r="B46" s="114"/>
      <c r="C46" s="118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5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5"/>
    </row>
    <row r="48" spans="1:20" x14ac:dyDescent="0.15">
      <c r="A48" s="113">
        <v>23</v>
      </c>
      <c r="B48" s="114"/>
      <c r="C48" s="12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18" t="s">
        <v>255</v>
      </c>
    </row>
    <row r="49" spans="1:20" x14ac:dyDescent="0.15">
      <c r="A49" s="113"/>
      <c r="B49" s="114"/>
      <c r="C49" s="12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18"/>
    </row>
    <row r="50" spans="1:20" x14ac:dyDescent="0.15">
      <c r="A50" s="113">
        <v>24</v>
      </c>
      <c r="B50" s="114"/>
      <c r="C50" s="117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21" t="s">
        <v>229</v>
      </c>
    </row>
    <row r="51" spans="1:20" x14ac:dyDescent="0.15">
      <c r="A51" s="113"/>
      <c r="B51" s="114"/>
      <c r="C51" s="11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21"/>
    </row>
    <row r="52" spans="1:20" x14ac:dyDescent="0.15">
      <c r="A52" s="113">
        <v>25</v>
      </c>
      <c r="B52" s="114"/>
      <c r="C52" s="12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6" t="s">
        <v>556</v>
      </c>
    </row>
    <row r="53" spans="1:20" x14ac:dyDescent="0.15">
      <c r="A53" s="113"/>
      <c r="B53" s="114"/>
      <c r="C53" s="12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6"/>
    </row>
    <row r="54" spans="1:20" x14ac:dyDescent="0.15">
      <c r="A54" s="113">
        <v>26</v>
      </c>
      <c r="B54" s="114"/>
      <c r="C54" s="11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24" t="s">
        <v>240</v>
      </c>
    </row>
    <row r="55" spans="1:20" x14ac:dyDescent="0.15">
      <c r="A55" s="113"/>
      <c r="B55" s="114"/>
      <c r="C55" s="11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24"/>
    </row>
    <row r="56" spans="1:20" x14ac:dyDescent="0.15">
      <c r="A56" s="113">
        <v>27</v>
      </c>
      <c r="B56" s="114"/>
      <c r="C56" s="116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20" t="s">
        <v>234</v>
      </c>
    </row>
    <row r="57" spans="1:20" x14ac:dyDescent="0.15">
      <c r="A57" s="113"/>
      <c r="B57" s="114"/>
      <c r="C57" s="11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20"/>
    </row>
    <row r="58" spans="1:20" x14ac:dyDescent="0.15">
      <c r="A58" s="113">
        <v>28</v>
      </c>
      <c r="B58" s="114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3">
        <v>73</v>
      </c>
      <c r="S58" s="114"/>
      <c r="T58" s="117" t="s">
        <v>283</v>
      </c>
    </row>
    <row r="59" spans="1:20" x14ac:dyDescent="0.15">
      <c r="A59" s="113"/>
      <c r="B59" s="114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3"/>
      <c r="S59" s="114"/>
      <c r="T59" s="117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3">
        <v>74</v>
      </c>
      <c r="S60" s="114"/>
      <c r="T60" s="123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3"/>
      <c r="S61" s="114"/>
      <c r="T61" s="123"/>
    </row>
    <row r="62" spans="1:20" x14ac:dyDescent="0.15">
      <c r="A62" s="113">
        <v>30</v>
      </c>
      <c r="B62" s="114"/>
      <c r="C62" s="12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3">
        <v>75</v>
      </c>
      <c r="S62" s="114"/>
      <c r="T62" s="122" t="s">
        <v>438</v>
      </c>
    </row>
    <row r="63" spans="1:20" x14ac:dyDescent="0.15">
      <c r="A63" s="113"/>
      <c r="B63" s="114"/>
      <c r="C63" s="12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3"/>
      <c r="S63" s="114"/>
      <c r="T63" s="122"/>
    </row>
    <row r="64" spans="1:20" x14ac:dyDescent="0.15">
      <c r="A64" s="113">
        <v>31</v>
      </c>
      <c r="B64" s="114"/>
      <c r="C64" s="12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3">
        <v>76</v>
      </c>
      <c r="S64" s="114"/>
      <c r="T64" s="123" t="s">
        <v>237</v>
      </c>
    </row>
    <row r="65" spans="1:20" x14ac:dyDescent="0.15">
      <c r="A65" s="113"/>
      <c r="B65" s="114"/>
      <c r="C65" s="12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3"/>
      <c r="S65" s="114"/>
      <c r="T65" s="123"/>
    </row>
    <row r="66" spans="1:20" x14ac:dyDescent="0.15">
      <c r="A66" s="113">
        <v>32</v>
      </c>
      <c r="B66" s="114"/>
      <c r="C66" s="11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3">
        <v>77</v>
      </c>
      <c r="S66" s="114"/>
      <c r="T66" s="115" t="s">
        <v>436</v>
      </c>
    </row>
    <row r="67" spans="1:20" x14ac:dyDescent="0.15">
      <c r="A67" s="113"/>
      <c r="B67" s="114"/>
      <c r="C67" s="11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3"/>
      <c r="S67" s="114"/>
      <c r="T67" s="115"/>
    </row>
    <row r="68" spans="1:20" x14ac:dyDescent="0.15">
      <c r="A68" s="113">
        <v>33</v>
      </c>
      <c r="B68" s="114"/>
      <c r="C68" s="122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3">
        <v>78</v>
      </c>
      <c r="S68" s="114"/>
      <c r="T68" s="119" t="s">
        <v>260</v>
      </c>
    </row>
    <row r="69" spans="1:20" x14ac:dyDescent="0.15">
      <c r="A69" s="113"/>
      <c r="B69" s="114"/>
      <c r="C69" s="12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3"/>
      <c r="S69" s="114"/>
      <c r="T69" s="119"/>
    </row>
    <row r="70" spans="1:20" x14ac:dyDescent="0.15">
      <c r="A70" s="113">
        <v>34</v>
      </c>
      <c r="B70" s="114"/>
      <c r="C70" s="12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3">
        <v>79</v>
      </c>
      <c r="S70" s="114"/>
      <c r="T70" s="122" t="s">
        <v>246</v>
      </c>
    </row>
    <row r="71" spans="1:20" x14ac:dyDescent="0.15">
      <c r="A71" s="113"/>
      <c r="B71" s="114"/>
      <c r="C71" s="12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3"/>
      <c r="S71" s="114"/>
      <c r="T71" s="122"/>
    </row>
    <row r="72" spans="1:20" x14ac:dyDescent="0.15">
      <c r="A72" s="113">
        <v>35</v>
      </c>
      <c r="B72" s="114"/>
      <c r="C72" s="116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3">
        <v>80</v>
      </c>
      <c r="S72" s="114"/>
      <c r="T72" s="120" t="s">
        <v>254</v>
      </c>
    </row>
    <row r="73" spans="1:20" x14ac:dyDescent="0.15">
      <c r="A73" s="113"/>
      <c r="B73" s="114"/>
      <c r="C73" s="11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3"/>
      <c r="S73" s="114"/>
      <c r="T73" s="120"/>
    </row>
    <row r="74" spans="1:20" x14ac:dyDescent="0.15">
      <c r="A74" s="113">
        <v>36</v>
      </c>
      <c r="B74" s="114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3">
        <v>81</v>
      </c>
      <c r="S74" s="114"/>
      <c r="T74" s="117" t="s">
        <v>288</v>
      </c>
    </row>
    <row r="75" spans="1:20" x14ac:dyDescent="0.15">
      <c r="A75" s="113"/>
      <c r="B75" s="114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3"/>
      <c r="S75" s="114"/>
      <c r="T75" s="117"/>
    </row>
    <row r="76" spans="1:20" x14ac:dyDescent="0.15">
      <c r="A76" s="113">
        <v>37</v>
      </c>
      <c r="B76" s="114"/>
      <c r="C76" s="11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3">
        <v>82</v>
      </c>
      <c r="S76" s="114"/>
      <c r="T76" s="123" t="s">
        <v>236</v>
      </c>
    </row>
    <row r="77" spans="1:20" x14ac:dyDescent="0.15">
      <c r="A77" s="113"/>
      <c r="B77" s="114"/>
      <c r="C77" s="11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3"/>
      <c r="S77" s="114"/>
      <c r="T77" s="123"/>
    </row>
    <row r="78" spans="1:20" x14ac:dyDescent="0.15">
      <c r="A78" s="113">
        <v>38</v>
      </c>
      <c r="B78" s="114"/>
      <c r="C78" s="115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3">
        <v>83</v>
      </c>
      <c r="S78" s="114"/>
      <c r="T78" s="121" t="s">
        <v>220</v>
      </c>
    </row>
    <row r="79" spans="1:20" x14ac:dyDescent="0.15">
      <c r="A79" s="113"/>
      <c r="B79" s="114"/>
      <c r="C79" s="11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3"/>
      <c r="S79" s="114"/>
      <c r="T79" s="121"/>
    </row>
    <row r="80" spans="1:20" x14ac:dyDescent="0.15">
      <c r="A80" s="113">
        <v>39</v>
      </c>
      <c r="B80" s="114"/>
      <c r="C80" s="12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3">
        <v>84</v>
      </c>
      <c r="S80" s="114"/>
      <c r="T80" s="115" t="s">
        <v>542</v>
      </c>
    </row>
    <row r="81" spans="1:20" x14ac:dyDescent="0.15">
      <c r="A81" s="113"/>
      <c r="B81" s="114"/>
      <c r="C81" s="12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3"/>
      <c r="S81" s="114"/>
      <c r="T81" s="115"/>
    </row>
    <row r="82" spans="1:20" x14ac:dyDescent="0.15">
      <c r="A82" s="113">
        <v>40</v>
      </c>
      <c r="B82" s="114"/>
      <c r="C82" s="12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3">
        <v>85</v>
      </c>
      <c r="S82" s="114"/>
      <c r="T82" s="124" t="s">
        <v>225</v>
      </c>
    </row>
    <row r="83" spans="1:20" x14ac:dyDescent="0.15">
      <c r="A83" s="113"/>
      <c r="B83" s="114"/>
      <c r="C83" s="12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3"/>
      <c r="S83" s="114"/>
      <c r="T83" s="124"/>
    </row>
    <row r="84" spans="1:20" x14ac:dyDescent="0.15">
      <c r="A84" s="113">
        <v>41</v>
      </c>
      <c r="B84" s="114"/>
      <c r="C84" s="116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3">
        <v>86</v>
      </c>
      <c r="S84" s="114"/>
      <c r="T84" s="117" t="s">
        <v>448</v>
      </c>
    </row>
    <row r="85" spans="1:20" x14ac:dyDescent="0.15">
      <c r="A85" s="113"/>
      <c r="B85" s="114"/>
      <c r="C85" s="116"/>
      <c r="D85" s="35"/>
      <c r="E85" s="39"/>
      <c r="F85" s="37"/>
      <c r="G85" s="48"/>
      <c r="N85" s="38"/>
      <c r="O85" s="38"/>
      <c r="P85" s="40"/>
      <c r="Q85" s="36"/>
      <c r="R85" s="113"/>
      <c r="S85" s="114"/>
      <c r="T85" s="117"/>
    </row>
    <row r="86" spans="1:20" x14ac:dyDescent="0.15">
      <c r="A86" s="113">
        <v>42</v>
      </c>
      <c r="B86" s="114"/>
      <c r="C86" s="121" t="s">
        <v>223</v>
      </c>
      <c r="D86" s="39"/>
      <c r="E86" s="34"/>
      <c r="F86" s="37"/>
      <c r="G86" s="48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21"/>
      <c r="D87" s="34"/>
      <c r="E87" s="34"/>
      <c r="F87" s="37"/>
      <c r="G87" s="49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24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24"/>
    </row>
    <row r="90" spans="1:20" x14ac:dyDescent="0.15">
      <c r="A90" s="113">
        <v>44</v>
      </c>
      <c r="B90" s="114"/>
      <c r="C90" s="122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9" t="s">
        <v>447</v>
      </c>
    </row>
    <row r="91" spans="1:20" x14ac:dyDescent="0.15">
      <c r="A91" s="113"/>
      <c r="B91" s="114"/>
      <c r="C91" s="122"/>
      <c r="D91" s="45"/>
      <c r="E91" s="37"/>
      <c r="F91" s="39"/>
      <c r="N91" s="34"/>
      <c r="O91" s="40"/>
      <c r="P91" s="38"/>
      <c r="Q91" s="34"/>
      <c r="R91" s="113"/>
      <c r="S91" s="114"/>
      <c r="T91" s="119"/>
    </row>
    <row r="92" spans="1:20" x14ac:dyDescent="0.15">
      <c r="A92" s="113">
        <v>45</v>
      </c>
      <c r="B92" s="114"/>
      <c r="C92" s="117" t="s">
        <v>282</v>
      </c>
      <c r="D92" s="63"/>
      <c r="E92" s="39"/>
      <c r="F92" s="34"/>
      <c r="N92" s="34"/>
      <c r="O92" s="34"/>
      <c r="P92" s="40"/>
      <c r="Q92" s="46"/>
      <c r="R92" s="113">
        <v>90</v>
      </c>
      <c r="S92" s="114"/>
      <c r="T92" s="116" t="s">
        <v>546</v>
      </c>
    </row>
    <row r="93" spans="1:20" x14ac:dyDescent="0.15">
      <c r="A93" s="113"/>
      <c r="B93" s="114"/>
      <c r="C93" s="117"/>
      <c r="D93" s="34"/>
      <c r="E93" s="34"/>
      <c r="F93" s="34"/>
      <c r="N93" s="34"/>
      <c r="O93" s="34"/>
      <c r="P93" s="34"/>
      <c r="Q93" s="34"/>
      <c r="R93" s="113"/>
      <c r="S93" s="114"/>
      <c r="T93" s="11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7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5" t="str">
        <f>+データ１!B2</f>
        <v>2017/2/19</v>
      </c>
      <c r="T1" s="125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15">
      <c r="A4" s="113">
        <v>1</v>
      </c>
      <c r="B4" s="114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9" t="s">
        <v>219</v>
      </c>
    </row>
    <row r="5" spans="1:20" x14ac:dyDescent="0.15">
      <c r="A5" s="113"/>
      <c r="B5" s="114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9"/>
    </row>
    <row r="6" spans="1:20" x14ac:dyDescent="0.15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8" t="s">
        <v>545</v>
      </c>
    </row>
    <row r="7" spans="1:20" x14ac:dyDescent="0.15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8"/>
    </row>
    <row r="8" spans="1:20" x14ac:dyDescent="0.15">
      <c r="A8" s="113">
        <v>3</v>
      </c>
      <c r="B8" s="114"/>
      <c r="C8" s="118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15">
      <c r="A9" s="113"/>
      <c r="B9" s="114"/>
      <c r="C9" s="11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15">
      <c r="A10" s="113">
        <v>4</v>
      </c>
      <c r="B10" s="114"/>
      <c r="C10" s="118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8" t="s">
        <v>553</v>
      </c>
    </row>
    <row r="11" spans="1:20" x14ac:dyDescent="0.15">
      <c r="A11" s="113"/>
      <c r="B11" s="114"/>
      <c r="C11" s="11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8"/>
    </row>
    <row r="12" spans="1:20" x14ac:dyDescent="0.15">
      <c r="A12" s="113">
        <v>5</v>
      </c>
      <c r="B12" s="114"/>
      <c r="C12" s="11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8" t="s">
        <v>265</v>
      </c>
    </row>
    <row r="13" spans="1:20" x14ac:dyDescent="0.15">
      <c r="A13" s="113"/>
      <c r="B13" s="114"/>
      <c r="C13" s="11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8"/>
    </row>
    <row r="14" spans="1:20" x14ac:dyDescent="0.15">
      <c r="A14" s="113">
        <v>6</v>
      </c>
      <c r="B14" s="114"/>
      <c r="C14" s="11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18" t="s">
        <v>248</v>
      </c>
    </row>
    <row r="15" spans="1:20" x14ac:dyDescent="0.15">
      <c r="A15" s="113"/>
      <c r="B15" s="114"/>
      <c r="C15" s="11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18"/>
    </row>
    <row r="16" spans="1:20" x14ac:dyDescent="0.15">
      <c r="A16" s="113">
        <v>7</v>
      </c>
      <c r="B16" s="114"/>
      <c r="C16" s="11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18" t="s">
        <v>241</v>
      </c>
    </row>
    <row r="17" spans="1:20" x14ac:dyDescent="0.15">
      <c r="A17" s="113"/>
      <c r="B17" s="114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18"/>
    </row>
    <row r="18" spans="1:20" x14ac:dyDescent="0.15">
      <c r="A18" s="113">
        <v>8</v>
      </c>
      <c r="B18" s="114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18" t="s">
        <v>221</v>
      </c>
    </row>
    <row r="19" spans="1:20" x14ac:dyDescent="0.15">
      <c r="A19" s="113"/>
      <c r="B19" s="114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18"/>
    </row>
    <row r="20" spans="1:20" x14ac:dyDescent="0.15">
      <c r="A20" s="113">
        <v>9</v>
      </c>
      <c r="B20" s="114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18" t="s">
        <v>243</v>
      </c>
    </row>
    <row r="21" spans="1:20" x14ac:dyDescent="0.15">
      <c r="A21" s="113"/>
      <c r="B21" s="114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18"/>
    </row>
    <row r="22" spans="1:20" x14ac:dyDescent="0.15">
      <c r="A22" s="113">
        <v>10</v>
      </c>
      <c r="B22" s="114"/>
      <c r="C22" s="11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18" t="s">
        <v>230</v>
      </c>
    </row>
    <row r="23" spans="1:20" x14ac:dyDescent="0.15">
      <c r="A23" s="113"/>
      <c r="B23" s="114"/>
      <c r="C23" s="11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18"/>
    </row>
    <row r="24" spans="1:20" x14ac:dyDescent="0.15">
      <c r="A24" s="113">
        <v>11</v>
      </c>
      <c r="B24" s="114"/>
      <c r="C24" s="11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8" t="s">
        <v>289</v>
      </c>
    </row>
    <row r="25" spans="1:20" x14ac:dyDescent="0.15">
      <c r="A25" s="113"/>
      <c r="B25" s="114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8"/>
    </row>
    <row r="26" spans="1:20" x14ac:dyDescent="0.15">
      <c r="A26" s="113">
        <v>12</v>
      </c>
      <c r="B26" s="114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9" t="s">
        <v>232</v>
      </c>
    </row>
    <row r="27" spans="1:20" x14ac:dyDescent="0.15">
      <c r="A27" s="113"/>
      <c r="B27" s="114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9"/>
    </row>
    <row r="28" spans="1:20" x14ac:dyDescent="0.15">
      <c r="A28" s="113">
        <v>13</v>
      </c>
      <c r="B28" s="114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15">
      <c r="A29" s="113"/>
      <c r="B29" s="114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15">
      <c r="A30" s="113">
        <v>14</v>
      </c>
      <c r="B30" s="114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18" t="s">
        <v>441</v>
      </c>
    </row>
    <row r="31" spans="1:20" x14ac:dyDescent="0.15">
      <c r="A31" s="113"/>
      <c r="B31" s="114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18"/>
    </row>
    <row r="32" spans="1:20" x14ac:dyDescent="0.15">
      <c r="A32" s="113">
        <v>15</v>
      </c>
      <c r="B32" s="114"/>
      <c r="C32" s="11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15">
      <c r="A33" s="113"/>
      <c r="B33" s="114"/>
      <c r="C33" s="11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15">
      <c r="A34" s="113">
        <v>16</v>
      </c>
      <c r="B34" s="114"/>
      <c r="C34" s="11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8" t="s">
        <v>266</v>
      </c>
    </row>
    <row r="35" spans="1:20" x14ac:dyDescent="0.15">
      <c r="A35" s="113"/>
      <c r="B35" s="114"/>
      <c r="C35" s="11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8"/>
    </row>
    <row r="36" spans="1:20" x14ac:dyDescent="0.15">
      <c r="A36" s="113">
        <v>17</v>
      </c>
      <c r="B36" s="114"/>
      <c r="C36" s="118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8" t="s">
        <v>547</v>
      </c>
    </row>
    <row r="37" spans="1:20" x14ac:dyDescent="0.15">
      <c r="A37" s="113"/>
      <c r="B37" s="114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8"/>
    </row>
    <row r="38" spans="1:20" x14ac:dyDescent="0.15">
      <c r="A38" s="113">
        <v>18</v>
      </c>
      <c r="B38" s="114"/>
      <c r="C38" s="118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18" t="s">
        <v>222</v>
      </c>
    </row>
    <row r="39" spans="1:20" x14ac:dyDescent="0.15">
      <c r="A39" s="113"/>
      <c r="B39" s="114"/>
      <c r="C39" s="11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18"/>
    </row>
    <row r="40" spans="1:20" x14ac:dyDescent="0.15">
      <c r="A40" s="113">
        <v>19</v>
      </c>
      <c r="B40" s="114"/>
      <c r="C40" s="11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18" t="s">
        <v>238</v>
      </c>
    </row>
    <row r="41" spans="1:20" x14ac:dyDescent="0.15">
      <c r="A41" s="113"/>
      <c r="B41" s="114"/>
      <c r="C41" s="11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18"/>
    </row>
    <row r="42" spans="1:20" x14ac:dyDescent="0.15">
      <c r="A42" s="113">
        <v>20</v>
      </c>
      <c r="B42" s="114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18" t="s">
        <v>235</v>
      </c>
    </row>
    <row r="43" spans="1:20" x14ac:dyDescent="0.15">
      <c r="A43" s="113"/>
      <c r="B43" s="114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18"/>
    </row>
    <row r="44" spans="1:20" x14ac:dyDescent="0.15">
      <c r="A44" s="113">
        <v>21</v>
      </c>
      <c r="B44" s="114"/>
      <c r="C44" s="11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8" t="s">
        <v>287</v>
      </c>
    </row>
    <row r="45" spans="1:20" x14ac:dyDescent="0.15">
      <c r="A45" s="113"/>
      <c r="B45" s="114"/>
      <c r="C45" s="11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8"/>
    </row>
    <row r="46" spans="1:20" x14ac:dyDescent="0.15">
      <c r="A46" s="113">
        <v>22</v>
      </c>
      <c r="B46" s="114"/>
      <c r="C46" s="118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8" t="s">
        <v>433</v>
      </c>
    </row>
    <row r="47" spans="1:20" x14ac:dyDescent="0.15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8"/>
    </row>
    <row r="48" spans="1:20" x14ac:dyDescent="0.15">
      <c r="A48" s="113">
        <v>23</v>
      </c>
      <c r="B48" s="114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29" t="s">
        <v>255</v>
      </c>
    </row>
    <row r="49" spans="1:20" x14ac:dyDescent="0.15">
      <c r="A49" s="113"/>
      <c r="B49" s="114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29"/>
    </row>
    <row r="50" spans="1:20" x14ac:dyDescent="0.15">
      <c r="A50" s="113">
        <v>24</v>
      </c>
      <c r="B50" s="114"/>
      <c r="C50" s="118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18" t="s">
        <v>229</v>
      </c>
    </row>
    <row r="51" spans="1:20" x14ac:dyDescent="0.15">
      <c r="A51" s="113"/>
      <c r="B51" s="114"/>
      <c r="C51" s="11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18"/>
    </row>
    <row r="52" spans="1:20" x14ac:dyDescent="0.15">
      <c r="A52" s="113">
        <v>25</v>
      </c>
      <c r="B52" s="114"/>
      <c r="C52" s="118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8" t="s">
        <v>556</v>
      </c>
    </row>
    <row r="53" spans="1:20" x14ac:dyDescent="0.15">
      <c r="A53" s="113"/>
      <c r="B53" s="114"/>
      <c r="C53" s="11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8"/>
    </row>
    <row r="54" spans="1:20" x14ac:dyDescent="0.15">
      <c r="A54" s="113">
        <v>26</v>
      </c>
      <c r="B54" s="114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18" t="s">
        <v>240</v>
      </c>
    </row>
    <row r="55" spans="1:20" x14ac:dyDescent="0.15">
      <c r="A55" s="113"/>
      <c r="B55" s="114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18"/>
    </row>
    <row r="56" spans="1:20" x14ac:dyDescent="0.15">
      <c r="A56" s="113">
        <v>27</v>
      </c>
      <c r="B56" s="114"/>
      <c r="C56" s="11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18" t="s">
        <v>234</v>
      </c>
    </row>
    <row r="57" spans="1:20" x14ac:dyDescent="0.15">
      <c r="A57" s="113"/>
      <c r="B57" s="114"/>
      <c r="C57" s="11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18"/>
    </row>
    <row r="58" spans="1:20" x14ac:dyDescent="0.15">
      <c r="A58" s="113">
        <v>28</v>
      </c>
      <c r="B58" s="114"/>
      <c r="C58" s="11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3">
        <v>73</v>
      </c>
      <c r="S58" s="114"/>
      <c r="T58" s="118" t="s">
        <v>283</v>
      </c>
    </row>
    <row r="59" spans="1:20" x14ac:dyDescent="0.15">
      <c r="A59" s="113"/>
      <c r="B59" s="114"/>
      <c r="C59" s="11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3"/>
      <c r="S59" s="114"/>
      <c r="T59" s="118"/>
    </row>
    <row r="60" spans="1:20" x14ac:dyDescent="0.15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3">
        <v>74</v>
      </c>
      <c r="S60" s="114"/>
      <c r="T60" s="118" t="s">
        <v>224</v>
      </c>
    </row>
    <row r="61" spans="1:20" x14ac:dyDescent="0.15">
      <c r="A61" s="113"/>
      <c r="B61" s="114"/>
      <c r="C61" s="11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3"/>
      <c r="S61" s="114"/>
      <c r="T61" s="118"/>
    </row>
    <row r="62" spans="1:20" x14ac:dyDescent="0.15">
      <c r="A62" s="113">
        <v>30</v>
      </c>
      <c r="B62" s="114"/>
      <c r="C62" s="11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3">
        <v>75</v>
      </c>
      <c r="S62" s="114"/>
      <c r="T62" s="118" t="s">
        <v>438</v>
      </c>
    </row>
    <row r="63" spans="1:20" x14ac:dyDescent="0.15">
      <c r="A63" s="113"/>
      <c r="B63" s="114"/>
      <c r="C63" s="11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3"/>
      <c r="S63" s="114"/>
      <c r="T63" s="118"/>
    </row>
    <row r="64" spans="1:20" x14ac:dyDescent="0.15">
      <c r="A64" s="113">
        <v>31</v>
      </c>
      <c r="B64" s="114"/>
      <c r="C64" s="11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3">
        <v>76</v>
      </c>
      <c r="S64" s="114"/>
      <c r="T64" s="118" t="s">
        <v>237</v>
      </c>
    </row>
    <row r="65" spans="1:20" x14ac:dyDescent="0.15">
      <c r="A65" s="113"/>
      <c r="B65" s="114"/>
      <c r="C65" s="11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3"/>
      <c r="S65" s="114"/>
      <c r="T65" s="118"/>
    </row>
    <row r="66" spans="1:20" x14ac:dyDescent="0.15">
      <c r="A66" s="113">
        <v>32</v>
      </c>
      <c r="B66" s="114"/>
      <c r="C66" s="11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3">
        <v>77</v>
      </c>
      <c r="S66" s="114"/>
      <c r="T66" s="118" t="s">
        <v>436</v>
      </c>
    </row>
    <row r="67" spans="1:20" x14ac:dyDescent="0.15">
      <c r="A67" s="113"/>
      <c r="B67" s="114"/>
      <c r="C67" s="11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3"/>
      <c r="S67" s="114"/>
      <c r="T67" s="118"/>
    </row>
    <row r="68" spans="1:20" x14ac:dyDescent="0.15">
      <c r="A68" s="113">
        <v>33</v>
      </c>
      <c r="B68" s="114"/>
      <c r="C68" s="118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3">
        <v>78</v>
      </c>
      <c r="S68" s="114"/>
      <c r="T68" s="118" t="s">
        <v>260</v>
      </c>
    </row>
    <row r="69" spans="1:20" x14ac:dyDescent="0.15">
      <c r="A69" s="113"/>
      <c r="B69" s="114"/>
      <c r="C69" s="11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3"/>
      <c r="S69" s="114"/>
      <c r="T69" s="118"/>
    </row>
    <row r="70" spans="1:20" x14ac:dyDescent="0.15">
      <c r="A70" s="113">
        <v>34</v>
      </c>
      <c r="B70" s="114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3">
        <v>79</v>
      </c>
      <c r="S70" s="114"/>
      <c r="T70" s="129" t="s">
        <v>246</v>
      </c>
    </row>
    <row r="71" spans="1:20" x14ac:dyDescent="0.15">
      <c r="A71" s="113"/>
      <c r="B71" s="114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3"/>
      <c r="S71" s="114"/>
      <c r="T71" s="129"/>
    </row>
    <row r="72" spans="1:20" x14ac:dyDescent="0.15">
      <c r="A72" s="113">
        <v>35</v>
      </c>
      <c r="B72" s="114"/>
      <c r="C72" s="118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3">
        <v>80</v>
      </c>
      <c r="S72" s="114"/>
      <c r="T72" s="118" t="s">
        <v>254</v>
      </c>
    </row>
    <row r="73" spans="1:20" x14ac:dyDescent="0.15">
      <c r="A73" s="113"/>
      <c r="B73" s="114"/>
      <c r="C73" s="11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3"/>
      <c r="S73" s="114"/>
      <c r="T73" s="118"/>
    </row>
    <row r="74" spans="1:20" x14ac:dyDescent="0.15">
      <c r="A74" s="113">
        <v>36</v>
      </c>
      <c r="B74" s="114"/>
      <c r="C74" s="118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3">
        <v>81</v>
      </c>
      <c r="S74" s="114"/>
      <c r="T74" s="118" t="s">
        <v>288</v>
      </c>
    </row>
    <row r="75" spans="1:20" x14ac:dyDescent="0.15">
      <c r="A75" s="113"/>
      <c r="B75" s="114"/>
      <c r="C75" s="11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3"/>
      <c r="S75" s="114"/>
      <c r="T75" s="118"/>
    </row>
    <row r="76" spans="1:20" x14ac:dyDescent="0.15">
      <c r="A76" s="113">
        <v>37</v>
      </c>
      <c r="B76" s="114"/>
      <c r="C76" s="11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3">
        <v>82</v>
      </c>
      <c r="S76" s="114"/>
      <c r="T76" s="118" t="s">
        <v>236</v>
      </c>
    </row>
    <row r="77" spans="1:20" x14ac:dyDescent="0.15">
      <c r="A77" s="113"/>
      <c r="B77" s="114"/>
      <c r="C77" s="11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3"/>
      <c r="S77" s="114"/>
      <c r="T77" s="118"/>
    </row>
    <row r="78" spans="1:20" x14ac:dyDescent="0.15">
      <c r="A78" s="113">
        <v>38</v>
      </c>
      <c r="B78" s="114"/>
      <c r="C78" s="118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3">
        <v>83</v>
      </c>
      <c r="S78" s="114"/>
      <c r="T78" s="118" t="s">
        <v>220</v>
      </c>
    </row>
    <row r="79" spans="1:20" x14ac:dyDescent="0.15">
      <c r="A79" s="113"/>
      <c r="B79" s="114"/>
      <c r="C79" s="11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3"/>
      <c r="S79" s="114"/>
      <c r="T79" s="118"/>
    </row>
    <row r="80" spans="1:20" x14ac:dyDescent="0.15">
      <c r="A80" s="113">
        <v>39</v>
      </c>
      <c r="B80" s="114"/>
      <c r="C80" s="11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3">
        <v>84</v>
      </c>
      <c r="S80" s="114"/>
      <c r="T80" s="118" t="s">
        <v>542</v>
      </c>
    </row>
    <row r="81" spans="1:20" x14ac:dyDescent="0.15">
      <c r="A81" s="113"/>
      <c r="B81" s="114"/>
      <c r="C81" s="11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3"/>
      <c r="S81" s="114"/>
      <c r="T81" s="118"/>
    </row>
    <row r="82" spans="1:20" x14ac:dyDescent="0.15">
      <c r="A82" s="113">
        <v>40</v>
      </c>
      <c r="B82" s="114"/>
      <c r="C82" s="11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3">
        <v>85</v>
      </c>
      <c r="S82" s="114"/>
      <c r="T82" s="118" t="s">
        <v>225</v>
      </c>
    </row>
    <row r="83" spans="1:20" x14ac:dyDescent="0.15">
      <c r="A83" s="113"/>
      <c r="B83" s="114"/>
      <c r="C83" s="11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3"/>
      <c r="S83" s="114"/>
      <c r="T83" s="118"/>
    </row>
    <row r="84" spans="1:20" x14ac:dyDescent="0.15">
      <c r="A84" s="113">
        <v>41</v>
      </c>
      <c r="B84" s="114"/>
      <c r="C84" s="118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3">
        <v>86</v>
      </c>
      <c r="S84" s="114"/>
      <c r="T84" s="118" t="s">
        <v>448</v>
      </c>
    </row>
    <row r="85" spans="1:20" x14ac:dyDescent="0.15">
      <c r="A85" s="113"/>
      <c r="B85" s="114"/>
      <c r="C85" s="118"/>
      <c r="D85" s="35"/>
      <c r="E85" s="39"/>
      <c r="F85" s="37"/>
      <c r="G85" s="53"/>
      <c r="N85" s="38"/>
      <c r="O85" s="38"/>
      <c r="P85" s="40"/>
      <c r="Q85" s="36"/>
      <c r="R85" s="113"/>
      <c r="S85" s="114"/>
      <c r="T85" s="118"/>
    </row>
    <row r="86" spans="1:20" x14ac:dyDescent="0.15">
      <c r="A86" s="113">
        <v>42</v>
      </c>
      <c r="B86" s="114"/>
      <c r="C86" s="118" t="s">
        <v>223</v>
      </c>
      <c r="D86" s="39"/>
      <c r="E86" s="34"/>
      <c r="F86" s="37"/>
      <c r="G86" s="53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15">
      <c r="A87" s="113"/>
      <c r="B87" s="114"/>
      <c r="C87" s="118"/>
      <c r="D87" s="34"/>
      <c r="E87" s="34"/>
      <c r="F87" s="37"/>
      <c r="G87" s="56"/>
      <c r="N87" s="40"/>
      <c r="O87" s="38"/>
      <c r="P87" s="34"/>
      <c r="Q87" s="34"/>
      <c r="R87" s="113"/>
      <c r="S87" s="114"/>
      <c r="T87" s="118"/>
    </row>
    <row r="88" spans="1:20" x14ac:dyDescent="0.15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18" t="s">
        <v>227</v>
      </c>
    </row>
    <row r="89" spans="1:20" x14ac:dyDescent="0.15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18"/>
    </row>
    <row r="90" spans="1:20" x14ac:dyDescent="0.15">
      <c r="A90" s="113">
        <v>44</v>
      </c>
      <c r="B90" s="114"/>
      <c r="C90" s="118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8" t="s">
        <v>447</v>
      </c>
    </row>
    <row r="91" spans="1:20" x14ac:dyDescent="0.15">
      <c r="A91" s="113"/>
      <c r="B91" s="114"/>
      <c r="C91" s="118"/>
      <c r="D91" s="54"/>
      <c r="E91" s="37"/>
      <c r="F91" s="39"/>
      <c r="N91" s="34"/>
      <c r="O91" s="40"/>
      <c r="P91" s="38"/>
      <c r="Q91" s="34"/>
      <c r="R91" s="113"/>
      <c r="S91" s="114"/>
      <c r="T91" s="118"/>
    </row>
    <row r="92" spans="1:20" x14ac:dyDescent="0.15">
      <c r="A92" s="113">
        <v>45</v>
      </c>
      <c r="B92" s="114"/>
      <c r="C92" s="118" t="s">
        <v>282</v>
      </c>
      <c r="D92" s="66"/>
      <c r="E92" s="39"/>
      <c r="F92" s="34"/>
      <c r="N92" s="34"/>
      <c r="O92" s="34"/>
      <c r="P92" s="40"/>
      <c r="Q92" s="46"/>
      <c r="R92" s="113">
        <v>90</v>
      </c>
      <c r="S92" s="114"/>
      <c r="T92" s="118" t="s">
        <v>546</v>
      </c>
    </row>
    <row r="93" spans="1:20" x14ac:dyDescent="0.15">
      <c r="A93" s="113"/>
      <c r="B93" s="114"/>
      <c r="C93" s="118"/>
      <c r="D93" s="34"/>
      <c r="E93" s="34"/>
      <c r="F93" s="34"/>
      <c r="N93" s="34"/>
      <c r="O93" s="34"/>
      <c r="P93" s="34"/>
      <c r="Q93" s="34"/>
      <c r="R93" s="113"/>
      <c r="S93" s="114"/>
      <c r="T93" s="11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2017-07-20T00:09:25Z</dcterms:modified>
</cp:coreProperties>
</file>