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0094\Documents\少年野球\スーパーリーグ\"/>
    </mc:Choice>
  </mc:AlternateContent>
  <bookViews>
    <workbookView xWindow="0" yWindow="0" windowWidth="20490" windowHeight="7065" tabRatio="599"/>
  </bookViews>
  <sheets>
    <sheet name="星取り表100" sheetId="13" r:id="rId1"/>
    <sheet name="データ１" sheetId="15" r:id="rId2"/>
    <sheet name="データ２" sheetId="10" r:id="rId3"/>
    <sheet name="Sheet1" sheetId="22" r:id="rId4"/>
  </sheets>
  <definedNames>
    <definedName name="_xlnm.Print_Area" localSheetId="2">データ２!$A$1:$I$200</definedName>
    <definedName name="_xlnm.Print_Area" localSheetId="0">星取り表100!$A$1:$AN$282</definedName>
  </definedNames>
  <calcPr calcId="162913"/>
</workbook>
</file>

<file path=xl/calcChain.xml><?xml version="1.0" encoding="utf-8"?>
<calcChain xmlns="http://schemas.openxmlformats.org/spreadsheetml/2006/main">
  <c r="AN265" i="13" l="1"/>
  <c r="AN267" i="13"/>
  <c r="AN269" i="13"/>
  <c r="AN271" i="13"/>
  <c r="AN273" i="13"/>
  <c r="AN275" i="13"/>
  <c r="AN277" i="13"/>
  <c r="AN279" i="13"/>
  <c r="AN281" i="13"/>
  <c r="AM265" i="13"/>
  <c r="AM267" i="13"/>
  <c r="AM269" i="13"/>
  <c r="AM271" i="13"/>
  <c r="AM273" i="13"/>
  <c r="AM275" i="13"/>
  <c r="AM277" i="13"/>
  <c r="AM279" i="13"/>
  <c r="AM281" i="13"/>
  <c r="AN263" i="13"/>
  <c r="AM263" i="13"/>
  <c r="AN236" i="13"/>
  <c r="AN238" i="13"/>
  <c r="AN240" i="13"/>
  <c r="AN242" i="13"/>
  <c r="AN244" i="13"/>
  <c r="AN246" i="13"/>
  <c r="AN248" i="13"/>
  <c r="AN250" i="13"/>
  <c r="AN252" i="13"/>
  <c r="AM236" i="13"/>
  <c r="AM238" i="13"/>
  <c r="AM240" i="13"/>
  <c r="AM242" i="13"/>
  <c r="AM244" i="13"/>
  <c r="AM246" i="13"/>
  <c r="AM248" i="13"/>
  <c r="AM250" i="13"/>
  <c r="AM252" i="13"/>
  <c r="AN234" i="13"/>
  <c r="AM234" i="13"/>
  <c r="AN207" i="13"/>
  <c r="AN209" i="13"/>
  <c r="AN211" i="13"/>
  <c r="AN213" i="13"/>
  <c r="AN215" i="13"/>
  <c r="AN217" i="13"/>
  <c r="AN219" i="13"/>
  <c r="AN221" i="13"/>
  <c r="AN223" i="13"/>
  <c r="AM207" i="13"/>
  <c r="AM209" i="13"/>
  <c r="AM211" i="13"/>
  <c r="AM213" i="13"/>
  <c r="AM215" i="13"/>
  <c r="AM217" i="13"/>
  <c r="AM219" i="13"/>
  <c r="AM221" i="13"/>
  <c r="AM223" i="13"/>
  <c r="AN205" i="13"/>
  <c r="AM205" i="13"/>
  <c r="AN178" i="13"/>
  <c r="AN180" i="13"/>
  <c r="AN182" i="13"/>
  <c r="AN184" i="13"/>
  <c r="AN186" i="13"/>
  <c r="AN188" i="13"/>
  <c r="AN190" i="13"/>
  <c r="AN192" i="13"/>
  <c r="AN194" i="13"/>
  <c r="AM178" i="13"/>
  <c r="AM180" i="13"/>
  <c r="AM182" i="13"/>
  <c r="AM184" i="13"/>
  <c r="AM186" i="13"/>
  <c r="AM188" i="13"/>
  <c r="AM190" i="13"/>
  <c r="AM192" i="13"/>
  <c r="AM194" i="13"/>
  <c r="AN176" i="13"/>
  <c r="AM176" i="13"/>
  <c r="AN149" i="13"/>
  <c r="AN151" i="13"/>
  <c r="AN153" i="13"/>
  <c r="AN155" i="13"/>
  <c r="AN157" i="13"/>
  <c r="AN159" i="13"/>
  <c r="AN161" i="13"/>
  <c r="AN163" i="13"/>
  <c r="AN165" i="13"/>
  <c r="AM149" i="13"/>
  <c r="AM151" i="13"/>
  <c r="AM153" i="13"/>
  <c r="AM155" i="13"/>
  <c r="AM157" i="13"/>
  <c r="AM159" i="13"/>
  <c r="AM161" i="13"/>
  <c r="AM163" i="13"/>
  <c r="AM165" i="13"/>
  <c r="AN147" i="13"/>
  <c r="AM147" i="13"/>
  <c r="AN120" i="13"/>
  <c r="AN122" i="13"/>
  <c r="AN124" i="13"/>
  <c r="AN126" i="13"/>
  <c r="AN128" i="13"/>
  <c r="AN130" i="13"/>
  <c r="AN132" i="13"/>
  <c r="AN134" i="13"/>
  <c r="AN136" i="13"/>
  <c r="AN118" i="13"/>
  <c r="AM120" i="13"/>
  <c r="AM122" i="13"/>
  <c r="AM124" i="13"/>
  <c r="AM126" i="13"/>
  <c r="AM128" i="13"/>
  <c r="AM130" i="13"/>
  <c r="AM132" i="13"/>
  <c r="AM134" i="13"/>
  <c r="AM136" i="13"/>
  <c r="AM118" i="13"/>
  <c r="AN91" i="13"/>
  <c r="AN93" i="13"/>
  <c r="AN95" i="13"/>
  <c r="AN97" i="13"/>
  <c r="AN99" i="13"/>
  <c r="AN101" i="13"/>
  <c r="AN103" i="13"/>
  <c r="AN105" i="13"/>
  <c r="AN107" i="13"/>
  <c r="AM91" i="13"/>
  <c r="AM93" i="13"/>
  <c r="AM95" i="13"/>
  <c r="AM97" i="13"/>
  <c r="AM99" i="13"/>
  <c r="AM101" i="13"/>
  <c r="AM103" i="13"/>
  <c r="AM105" i="13"/>
  <c r="AM107" i="13"/>
  <c r="AN89" i="13"/>
  <c r="AM89" i="13"/>
  <c r="AN62" i="13"/>
  <c r="AN64" i="13"/>
  <c r="AN66" i="13"/>
  <c r="AN68" i="13"/>
  <c r="AN70" i="13"/>
  <c r="AN72" i="13"/>
  <c r="AN74" i="13"/>
  <c r="AN76" i="13"/>
  <c r="AN78" i="13"/>
  <c r="AN60" i="13"/>
  <c r="AN34" i="13"/>
  <c r="AN36" i="13"/>
  <c r="AN38" i="13"/>
  <c r="AN40" i="13"/>
  <c r="AN42" i="13"/>
  <c r="AN44" i="13"/>
  <c r="AN46" i="13"/>
  <c r="AN48" i="13"/>
  <c r="AN50" i="13"/>
  <c r="AN32" i="13"/>
  <c r="AM62" i="13"/>
  <c r="AM64" i="13"/>
  <c r="AM66" i="13"/>
  <c r="AM68" i="13"/>
  <c r="AM70" i="13"/>
  <c r="AM72" i="13"/>
  <c r="AM74" i="13"/>
  <c r="AM76" i="13"/>
  <c r="AM78" i="13"/>
  <c r="AM60" i="13"/>
  <c r="AM34" i="13"/>
  <c r="AM36" i="13"/>
  <c r="AM38" i="13"/>
  <c r="AM40" i="13"/>
  <c r="AM42" i="13"/>
  <c r="AM44" i="13"/>
  <c r="AM46" i="13"/>
  <c r="AM48" i="13"/>
  <c r="AM50" i="13"/>
  <c r="AM32" i="13"/>
  <c r="B265" i="13" l="1"/>
  <c r="F262" i="13" s="1"/>
  <c r="B267" i="13"/>
  <c r="I262" i="13" s="1"/>
  <c r="B269" i="13"/>
  <c r="L262" i="13" s="1"/>
  <c r="B271" i="13"/>
  <c r="O262" i="13" s="1"/>
  <c r="B273" i="13"/>
  <c r="R262" i="13" s="1"/>
  <c r="B275" i="13"/>
  <c r="U262" i="13" s="1"/>
  <c r="B277" i="13"/>
  <c r="X262" i="13" s="1"/>
  <c r="B279" i="13"/>
  <c r="AA262" i="13" s="1"/>
  <c r="B281" i="13"/>
  <c r="AD262" i="13" s="1"/>
  <c r="B263" i="13"/>
  <c r="C262" i="13" s="1"/>
  <c r="B236" i="13"/>
  <c r="F233" i="13" s="1"/>
  <c r="B238" i="13"/>
  <c r="I233" i="13" s="1"/>
  <c r="B240" i="13"/>
  <c r="B242" i="13"/>
  <c r="O233" i="13" s="1"/>
  <c r="B244" i="13"/>
  <c r="R233" i="13" s="1"/>
  <c r="B246" i="13"/>
  <c r="U233" i="13" s="1"/>
  <c r="B248" i="13"/>
  <c r="X233" i="13" s="1"/>
  <c r="B250" i="13"/>
  <c r="AA233" i="13" s="1"/>
  <c r="B252" i="13"/>
  <c r="AD233" i="13" s="1"/>
  <c r="B234" i="13"/>
  <c r="C233" i="13" s="1"/>
  <c r="B207" i="13"/>
  <c r="F204" i="13" s="1"/>
  <c r="B209" i="13"/>
  <c r="I204" i="13" s="1"/>
  <c r="B211" i="13"/>
  <c r="L204" i="13" s="1"/>
  <c r="B213" i="13"/>
  <c r="O204" i="13" s="1"/>
  <c r="B215" i="13"/>
  <c r="R204" i="13" s="1"/>
  <c r="B217" i="13"/>
  <c r="U204" i="13" s="1"/>
  <c r="B219" i="13"/>
  <c r="X204" i="13" s="1"/>
  <c r="B221" i="13"/>
  <c r="AA204" i="13" s="1"/>
  <c r="B223" i="13"/>
  <c r="AD204" i="13" s="1"/>
  <c r="B205" i="13"/>
  <c r="C204" i="13" s="1"/>
  <c r="B178" i="13"/>
  <c r="F175" i="13" s="1"/>
  <c r="B180" i="13"/>
  <c r="I175" i="13" s="1"/>
  <c r="B182" i="13"/>
  <c r="L175" i="13" s="1"/>
  <c r="B184" i="13"/>
  <c r="O175" i="13" s="1"/>
  <c r="B186" i="13"/>
  <c r="R175" i="13" s="1"/>
  <c r="B188" i="13"/>
  <c r="U175" i="13" s="1"/>
  <c r="B190" i="13"/>
  <c r="X175" i="13" s="1"/>
  <c r="B192" i="13"/>
  <c r="AA175" i="13" s="1"/>
  <c r="B194" i="13"/>
  <c r="AD175" i="13" s="1"/>
  <c r="B176" i="13"/>
  <c r="C175" i="13" s="1"/>
  <c r="B149" i="13"/>
  <c r="B151" i="13"/>
  <c r="I146" i="13" s="1"/>
  <c r="B153" i="13"/>
  <c r="L146" i="13" s="1"/>
  <c r="B155" i="13"/>
  <c r="O146" i="13" s="1"/>
  <c r="B157" i="13"/>
  <c r="R146" i="13" s="1"/>
  <c r="B159" i="13"/>
  <c r="U146" i="13" s="1"/>
  <c r="B161" i="13"/>
  <c r="X146" i="13" s="1"/>
  <c r="B163" i="13"/>
  <c r="AA146" i="13" s="1"/>
  <c r="B165" i="13"/>
  <c r="AD146" i="13" s="1"/>
  <c r="B147" i="13"/>
  <c r="C146" i="13" s="1"/>
  <c r="B120" i="13"/>
  <c r="F117" i="13" s="1"/>
  <c r="B122" i="13"/>
  <c r="I117" i="13" s="1"/>
  <c r="B124" i="13"/>
  <c r="L117" i="13" s="1"/>
  <c r="B126" i="13"/>
  <c r="O117" i="13" s="1"/>
  <c r="B128" i="13"/>
  <c r="R117" i="13" s="1"/>
  <c r="B130" i="13"/>
  <c r="U117" i="13" s="1"/>
  <c r="B132" i="13"/>
  <c r="X117" i="13" s="1"/>
  <c r="B134" i="13"/>
  <c r="AA117" i="13" s="1"/>
  <c r="B136" i="13"/>
  <c r="AD117" i="13" s="1"/>
  <c r="B118" i="13"/>
  <c r="C117" i="13" s="1"/>
  <c r="B91" i="13"/>
  <c r="F88" i="13" s="1"/>
  <c r="B93" i="13"/>
  <c r="I88" i="13" s="1"/>
  <c r="B95" i="13"/>
  <c r="L88" i="13" s="1"/>
  <c r="B97" i="13"/>
  <c r="O88" i="13" s="1"/>
  <c r="B99" i="13"/>
  <c r="R88" i="13" s="1"/>
  <c r="B101" i="13"/>
  <c r="U88" i="13" s="1"/>
  <c r="B103" i="13"/>
  <c r="X88" i="13" s="1"/>
  <c r="B105" i="13"/>
  <c r="AA88" i="13" s="1"/>
  <c r="B107" i="13"/>
  <c r="AD88" i="13" s="1"/>
  <c r="B89" i="13"/>
  <c r="C88" i="13" s="1"/>
  <c r="B62" i="13"/>
  <c r="F59" i="13" s="1"/>
  <c r="B64" i="13"/>
  <c r="I59" i="13" s="1"/>
  <c r="B66" i="13"/>
  <c r="L59" i="13" s="1"/>
  <c r="B68" i="13"/>
  <c r="O59" i="13" s="1"/>
  <c r="B70" i="13"/>
  <c r="R59" i="13" s="1"/>
  <c r="B72" i="13"/>
  <c r="U59" i="13" s="1"/>
  <c r="B74" i="13"/>
  <c r="X59" i="13" s="1"/>
  <c r="B76" i="13"/>
  <c r="AA59" i="13" s="1"/>
  <c r="B78" i="13"/>
  <c r="AD59" i="13" s="1"/>
  <c r="B60" i="13"/>
  <c r="C59" i="13" s="1"/>
  <c r="B262" i="13"/>
  <c r="B233" i="13"/>
  <c r="B204" i="13"/>
  <c r="AL281" i="13"/>
  <c r="AK281" i="13"/>
  <c r="AI281" i="13"/>
  <c r="AH281" i="13"/>
  <c r="AG281" i="13"/>
  <c r="AJ281" i="13" s="1"/>
  <c r="AL279" i="13"/>
  <c r="AK279" i="13"/>
  <c r="AI279" i="13"/>
  <c r="AH279" i="13"/>
  <c r="AG279" i="13"/>
  <c r="AL277" i="13"/>
  <c r="AK277" i="13"/>
  <c r="AI277" i="13"/>
  <c r="AH277" i="13"/>
  <c r="AG277" i="13"/>
  <c r="AL275" i="13"/>
  <c r="AK275" i="13"/>
  <c r="AI275" i="13"/>
  <c r="AH275" i="13"/>
  <c r="AG275" i="13"/>
  <c r="AL273" i="13"/>
  <c r="AK273" i="13"/>
  <c r="AI273" i="13"/>
  <c r="AH273" i="13"/>
  <c r="AG273" i="13"/>
  <c r="AJ273" i="13" s="1"/>
  <c r="AL271" i="13"/>
  <c r="AK271" i="13"/>
  <c r="AI271" i="13"/>
  <c r="AH271" i="13"/>
  <c r="AG271" i="13"/>
  <c r="AL269" i="13"/>
  <c r="AK269" i="13"/>
  <c r="AI269" i="13"/>
  <c r="AH269" i="13"/>
  <c r="AG269" i="13"/>
  <c r="AL267" i="13"/>
  <c r="AK267" i="13"/>
  <c r="AI267" i="13"/>
  <c r="AH267" i="13"/>
  <c r="AG267" i="13"/>
  <c r="AL265" i="13"/>
  <c r="AK265" i="13"/>
  <c r="AI265" i="13"/>
  <c r="AH265" i="13"/>
  <c r="AG265" i="13"/>
  <c r="AJ265" i="13" s="1"/>
  <c r="AL263" i="13"/>
  <c r="AK263" i="13"/>
  <c r="AI263" i="13"/>
  <c r="AH263" i="13"/>
  <c r="AG263" i="13"/>
  <c r="C261" i="13"/>
  <c r="B261" i="13"/>
  <c r="AL252" i="13"/>
  <c r="AK252" i="13"/>
  <c r="AI252" i="13"/>
  <c r="AH252" i="13"/>
  <c r="AG252" i="13"/>
  <c r="AL250" i="13"/>
  <c r="AK250" i="13"/>
  <c r="AI250" i="13"/>
  <c r="AH250" i="13"/>
  <c r="AG250" i="13"/>
  <c r="AL248" i="13"/>
  <c r="AK248" i="13"/>
  <c r="AI248" i="13"/>
  <c r="AH248" i="13"/>
  <c r="AG248" i="13"/>
  <c r="AL246" i="13"/>
  <c r="AK246" i="13"/>
  <c r="AI246" i="13"/>
  <c r="AH246" i="13"/>
  <c r="AG246" i="13"/>
  <c r="AL244" i="13"/>
  <c r="AK244" i="13"/>
  <c r="AI244" i="13"/>
  <c r="AH244" i="13"/>
  <c r="AG244" i="13"/>
  <c r="AL242" i="13"/>
  <c r="AK242" i="13"/>
  <c r="AI242" i="13"/>
  <c r="AH242" i="13"/>
  <c r="AG242" i="13"/>
  <c r="AL240" i="13"/>
  <c r="AK240" i="13"/>
  <c r="AI240" i="13"/>
  <c r="AH240" i="13"/>
  <c r="AG240" i="13"/>
  <c r="L233" i="13"/>
  <c r="AL238" i="13"/>
  <c r="AK238" i="13"/>
  <c r="AI238" i="13"/>
  <c r="AH238" i="13"/>
  <c r="AG238" i="13"/>
  <c r="AL236" i="13"/>
  <c r="AK236" i="13"/>
  <c r="AI236" i="13"/>
  <c r="AH236" i="13"/>
  <c r="AG236" i="13"/>
  <c r="AL234" i="13"/>
  <c r="AK234" i="13"/>
  <c r="AI234" i="13"/>
  <c r="AH234" i="13"/>
  <c r="AG234" i="13"/>
  <c r="C232" i="13"/>
  <c r="B232" i="13"/>
  <c r="AL223" i="13"/>
  <c r="AK223" i="13"/>
  <c r="AI223" i="13"/>
  <c r="AH223" i="13"/>
  <c r="AG223" i="13"/>
  <c r="AL221" i="13"/>
  <c r="AK221" i="13"/>
  <c r="AI221" i="13"/>
  <c r="AH221" i="13"/>
  <c r="AG221" i="13"/>
  <c r="AL219" i="13"/>
  <c r="AK219" i="13"/>
  <c r="AI219" i="13"/>
  <c r="AH219" i="13"/>
  <c r="AG219" i="13"/>
  <c r="AL217" i="13"/>
  <c r="AK217" i="13"/>
  <c r="AI217" i="13"/>
  <c r="AH217" i="13"/>
  <c r="AG217" i="13"/>
  <c r="AJ217" i="13" s="1"/>
  <c r="AL215" i="13"/>
  <c r="AK215" i="13"/>
  <c r="AI215" i="13"/>
  <c r="AH215" i="13"/>
  <c r="AG215" i="13"/>
  <c r="AL213" i="13"/>
  <c r="AK213" i="13"/>
  <c r="AI213" i="13"/>
  <c r="AH213" i="13"/>
  <c r="AG213" i="13"/>
  <c r="AL211" i="13"/>
  <c r="AK211" i="13"/>
  <c r="AI211" i="13"/>
  <c r="AH211" i="13"/>
  <c r="AG211" i="13"/>
  <c r="AL209" i="13"/>
  <c r="AK209" i="13"/>
  <c r="AI209" i="13"/>
  <c r="AH209" i="13"/>
  <c r="AG209" i="13"/>
  <c r="AL207" i="13"/>
  <c r="AK207" i="13"/>
  <c r="AI207" i="13"/>
  <c r="AH207" i="13"/>
  <c r="AG207" i="13"/>
  <c r="AL205" i="13"/>
  <c r="AK205" i="13"/>
  <c r="AI205" i="13"/>
  <c r="AH205" i="13"/>
  <c r="AG205" i="13"/>
  <c r="C203" i="13"/>
  <c r="B203" i="13"/>
  <c r="B175" i="13"/>
  <c r="B146" i="13"/>
  <c r="B117" i="13"/>
  <c r="B88" i="13"/>
  <c r="B59" i="13"/>
  <c r="B31" i="13"/>
  <c r="AL194" i="13"/>
  <c r="AK194" i="13"/>
  <c r="AI194" i="13"/>
  <c r="AH194" i="13"/>
  <c r="AG194" i="13"/>
  <c r="AL192" i="13"/>
  <c r="AK192" i="13"/>
  <c r="AI192" i="13"/>
  <c r="AH192" i="13"/>
  <c r="AG192" i="13"/>
  <c r="AL190" i="13"/>
  <c r="AK190" i="13"/>
  <c r="AI190" i="13"/>
  <c r="AH190" i="13"/>
  <c r="AG190" i="13"/>
  <c r="AL188" i="13"/>
  <c r="AK188" i="13"/>
  <c r="AI188" i="13"/>
  <c r="AH188" i="13"/>
  <c r="AG188" i="13"/>
  <c r="AL186" i="13"/>
  <c r="AK186" i="13"/>
  <c r="AI186" i="13"/>
  <c r="AH186" i="13"/>
  <c r="AG186" i="13"/>
  <c r="AL184" i="13"/>
  <c r="AK184" i="13"/>
  <c r="AI184" i="13"/>
  <c r="AH184" i="13"/>
  <c r="AG184" i="13"/>
  <c r="AL182" i="13"/>
  <c r="AK182" i="13"/>
  <c r="AI182" i="13"/>
  <c r="AH182" i="13"/>
  <c r="AG182" i="13"/>
  <c r="AL180" i="13"/>
  <c r="AK180" i="13"/>
  <c r="AI180" i="13"/>
  <c r="AH180" i="13"/>
  <c r="AG180" i="13"/>
  <c r="AL178" i="13"/>
  <c r="AK178" i="13"/>
  <c r="AI178" i="13"/>
  <c r="AH178" i="13"/>
  <c r="AG178" i="13"/>
  <c r="AL176" i="13"/>
  <c r="AK176" i="13"/>
  <c r="AI176" i="13"/>
  <c r="AH176" i="13"/>
  <c r="AG176" i="13"/>
  <c r="C174" i="13"/>
  <c r="B174" i="13"/>
  <c r="AL165" i="13"/>
  <c r="AK165" i="13"/>
  <c r="AI165" i="13"/>
  <c r="AH165" i="13"/>
  <c r="AG165" i="13"/>
  <c r="AL163" i="13"/>
  <c r="AK163" i="13"/>
  <c r="AI163" i="13"/>
  <c r="AH163" i="13"/>
  <c r="AG163" i="13"/>
  <c r="AL161" i="13"/>
  <c r="AK161" i="13"/>
  <c r="AI161" i="13"/>
  <c r="AH161" i="13"/>
  <c r="AG161" i="13"/>
  <c r="AL159" i="13"/>
  <c r="AK159" i="13"/>
  <c r="AI159" i="13"/>
  <c r="AH159" i="13"/>
  <c r="AG159" i="13"/>
  <c r="AL157" i="13"/>
  <c r="AK157" i="13"/>
  <c r="AI157" i="13"/>
  <c r="AH157" i="13"/>
  <c r="AG157" i="13"/>
  <c r="AL155" i="13"/>
  <c r="AK155" i="13"/>
  <c r="AI155" i="13"/>
  <c r="AH155" i="13"/>
  <c r="AG155" i="13"/>
  <c r="AL153" i="13"/>
  <c r="AK153" i="13"/>
  <c r="AI153" i="13"/>
  <c r="AH153" i="13"/>
  <c r="AG153" i="13"/>
  <c r="AL151" i="13"/>
  <c r="AK151" i="13"/>
  <c r="AI151" i="13"/>
  <c r="AH151" i="13"/>
  <c r="AG151" i="13"/>
  <c r="AL149" i="13"/>
  <c r="AK149" i="13"/>
  <c r="AI149" i="13"/>
  <c r="AH149" i="13"/>
  <c r="AG149" i="13"/>
  <c r="AL147" i="13"/>
  <c r="AK147" i="13"/>
  <c r="AI147" i="13"/>
  <c r="AH147" i="13"/>
  <c r="AG147" i="13"/>
  <c r="F146" i="13"/>
  <c r="C145" i="13"/>
  <c r="B145" i="13"/>
  <c r="AL136" i="13"/>
  <c r="AK136" i="13"/>
  <c r="AI136" i="13"/>
  <c r="AH136" i="13"/>
  <c r="AG136" i="13"/>
  <c r="AL134" i="13"/>
  <c r="AK134" i="13"/>
  <c r="AI134" i="13"/>
  <c r="AH134" i="13"/>
  <c r="AG134" i="13"/>
  <c r="AL132" i="13"/>
  <c r="AK132" i="13"/>
  <c r="AI132" i="13"/>
  <c r="AH132" i="13"/>
  <c r="AG132" i="13"/>
  <c r="AL130" i="13"/>
  <c r="AK130" i="13"/>
  <c r="AI130" i="13"/>
  <c r="AH130" i="13"/>
  <c r="AG130" i="13"/>
  <c r="AL128" i="13"/>
  <c r="AK128" i="13"/>
  <c r="AI128" i="13"/>
  <c r="AH128" i="13"/>
  <c r="AG128" i="13"/>
  <c r="AL126" i="13"/>
  <c r="AK126" i="13"/>
  <c r="AI126" i="13"/>
  <c r="AH126" i="13"/>
  <c r="AG126" i="13"/>
  <c r="AL124" i="13"/>
  <c r="AK124" i="13"/>
  <c r="AI124" i="13"/>
  <c r="AH124" i="13"/>
  <c r="AG124" i="13"/>
  <c r="AL122" i="13"/>
  <c r="AK122" i="13"/>
  <c r="AI122" i="13"/>
  <c r="AH122" i="13"/>
  <c r="AG122" i="13"/>
  <c r="AL120" i="13"/>
  <c r="AK120" i="13"/>
  <c r="AI120" i="13"/>
  <c r="AH120" i="13"/>
  <c r="AG120" i="13"/>
  <c r="AL118" i="13"/>
  <c r="AK118" i="13"/>
  <c r="AI118" i="13"/>
  <c r="AH118" i="13"/>
  <c r="AG118" i="13"/>
  <c r="C116" i="13"/>
  <c r="B116" i="13"/>
  <c r="AL107" i="13"/>
  <c r="AK107" i="13"/>
  <c r="AI107" i="13"/>
  <c r="AH107" i="13"/>
  <c r="AG107" i="13"/>
  <c r="AL105" i="13"/>
  <c r="AK105" i="13"/>
  <c r="AI105" i="13"/>
  <c r="AH105" i="13"/>
  <c r="AG105" i="13"/>
  <c r="AL103" i="13"/>
  <c r="AK103" i="13"/>
  <c r="AI103" i="13"/>
  <c r="AH103" i="13"/>
  <c r="AG103" i="13"/>
  <c r="AL101" i="13"/>
  <c r="AK101" i="13"/>
  <c r="AI101" i="13"/>
  <c r="AH101" i="13"/>
  <c r="AG101" i="13"/>
  <c r="AL99" i="13"/>
  <c r="AK99" i="13"/>
  <c r="AI99" i="13"/>
  <c r="AH99" i="13"/>
  <c r="AG99" i="13"/>
  <c r="AL97" i="13"/>
  <c r="AK97" i="13"/>
  <c r="AI97" i="13"/>
  <c r="AH97" i="13"/>
  <c r="AG97" i="13"/>
  <c r="AL95" i="13"/>
  <c r="AK95" i="13"/>
  <c r="AI95" i="13"/>
  <c r="AH95" i="13"/>
  <c r="AG95" i="13"/>
  <c r="AL93" i="13"/>
  <c r="AK93" i="13"/>
  <c r="AI93" i="13"/>
  <c r="AH93" i="13"/>
  <c r="AG93" i="13"/>
  <c r="AL91" i="13"/>
  <c r="AK91" i="13"/>
  <c r="AI91" i="13"/>
  <c r="AH91" i="13"/>
  <c r="AG91" i="13"/>
  <c r="AL89" i="13"/>
  <c r="AK89" i="13"/>
  <c r="AI89" i="13"/>
  <c r="AH89" i="13"/>
  <c r="AG89" i="13"/>
  <c r="C87" i="13"/>
  <c r="B87" i="13"/>
  <c r="AL78" i="13"/>
  <c r="AK78" i="13"/>
  <c r="AI78" i="13"/>
  <c r="AH78" i="13"/>
  <c r="AG78" i="13"/>
  <c r="AL76" i="13"/>
  <c r="AK76" i="13"/>
  <c r="AI76" i="13"/>
  <c r="AH76" i="13"/>
  <c r="AG76" i="13"/>
  <c r="AL74" i="13"/>
  <c r="AK74" i="13"/>
  <c r="AI74" i="13"/>
  <c r="AH74" i="13"/>
  <c r="AG74" i="13"/>
  <c r="AL72" i="13"/>
  <c r="AK72" i="13"/>
  <c r="AI72" i="13"/>
  <c r="AH72" i="13"/>
  <c r="AG72" i="13"/>
  <c r="AL70" i="13"/>
  <c r="AK70" i="13"/>
  <c r="AI70" i="13"/>
  <c r="AH70" i="13"/>
  <c r="AG70" i="13"/>
  <c r="AL68" i="13"/>
  <c r="AK68" i="13"/>
  <c r="AI68" i="13"/>
  <c r="AH68" i="13"/>
  <c r="AG68" i="13"/>
  <c r="AL66" i="13"/>
  <c r="AK66" i="13"/>
  <c r="AI66" i="13"/>
  <c r="AH66" i="13"/>
  <c r="AG66" i="13"/>
  <c r="AL64" i="13"/>
  <c r="AK64" i="13"/>
  <c r="AI64" i="13"/>
  <c r="AH64" i="13"/>
  <c r="AG64" i="13"/>
  <c r="AL62" i="13"/>
  <c r="AK62" i="13"/>
  <c r="AI62" i="13"/>
  <c r="AH62" i="13"/>
  <c r="AG62" i="13"/>
  <c r="AL60" i="13"/>
  <c r="AK60" i="13"/>
  <c r="AI60" i="13"/>
  <c r="AH60" i="13"/>
  <c r="AG60" i="13"/>
  <c r="C58" i="13"/>
  <c r="B58" i="13"/>
  <c r="B34" i="13"/>
  <c r="F31" i="13" s="1"/>
  <c r="B36" i="13"/>
  <c r="I31" i="13" s="1"/>
  <c r="B38" i="13"/>
  <c r="L31" i="13" s="1"/>
  <c r="B40" i="13"/>
  <c r="O31" i="13" s="1"/>
  <c r="B42" i="13"/>
  <c r="R31" i="13" s="1"/>
  <c r="B44" i="13"/>
  <c r="U31" i="13" s="1"/>
  <c r="B46" i="13"/>
  <c r="X31" i="13" s="1"/>
  <c r="B48" i="13"/>
  <c r="AA31" i="13" s="1"/>
  <c r="B50" i="13"/>
  <c r="AD31" i="13" s="1"/>
  <c r="B32" i="13"/>
  <c r="C31" i="13" s="1"/>
  <c r="B21" i="13"/>
  <c r="B19" i="13"/>
  <c r="B17" i="13"/>
  <c r="B15" i="13"/>
  <c r="B13" i="13"/>
  <c r="B11" i="13"/>
  <c r="B9" i="13"/>
  <c r="B7" i="13"/>
  <c r="B5" i="13"/>
  <c r="F2" i="13" s="1"/>
  <c r="AL50" i="13"/>
  <c r="AK50" i="13"/>
  <c r="AI50" i="13"/>
  <c r="AH50" i="13"/>
  <c r="AG50" i="13"/>
  <c r="AL48" i="13"/>
  <c r="AK48" i="13"/>
  <c r="AI48" i="13"/>
  <c r="AH48" i="13"/>
  <c r="AG48" i="13"/>
  <c r="AL46" i="13"/>
  <c r="AK46" i="13"/>
  <c r="AI46" i="13"/>
  <c r="AH46" i="13"/>
  <c r="AG46" i="13"/>
  <c r="AL44" i="13"/>
  <c r="AK44" i="13"/>
  <c r="AI44" i="13"/>
  <c r="AH44" i="13"/>
  <c r="AG44" i="13"/>
  <c r="AL42" i="13"/>
  <c r="AK42" i="13"/>
  <c r="AI42" i="13"/>
  <c r="AH42" i="13"/>
  <c r="AG42" i="13"/>
  <c r="AL40" i="13"/>
  <c r="AK40" i="13"/>
  <c r="AI40" i="13"/>
  <c r="AH40" i="13"/>
  <c r="AG40" i="13"/>
  <c r="AL38" i="13"/>
  <c r="AK38" i="13"/>
  <c r="AI38" i="13"/>
  <c r="AH38" i="13"/>
  <c r="AG38" i="13"/>
  <c r="AL36" i="13"/>
  <c r="AK36" i="13"/>
  <c r="AI36" i="13"/>
  <c r="AH36" i="13"/>
  <c r="AG36" i="13"/>
  <c r="AL34" i="13"/>
  <c r="AK34" i="13"/>
  <c r="AI34" i="13"/>
  <c r="AH34" i="13"/>
  <c r="AG34" i="13"/>
  <c r="AL32" i="13"/>
  <c r="AK32" i="13"/>
  <c r="AI32" i="13"/>
  <c r="AH32" i="13"/>
  <c r="AG32" i="13"/>
  <c r="C30" i="13"/>
  <c r="B30" i="13"/>
  <c r="B3" i="13"/>
  <c r="AK5" i="13"/>
  <c r="AL5" i="13"/>
  <c r="AK7" i="13"/>
  <c r="AL7" i="13"/>
  <c r="AK9" i="13"/>
  <c r="AL9" i="13"/>
  <c r="AK11" i="13"/>
  <c r="AL11" i="13"/>
  <c r="AK13" i="13"/>
  <c r="AL13" i="13"/>
  <c r="AK15" i="13"/>
  <c r="AL15" i="13"/>
  <c r="AK17" i="13"/>
  <c r="AL17" i="13"/>
  <c r="AK19" i="13"/>
  <c r="AL19" i="13"/>
  <c r="AK21" i="13"/>
  <c r="AL21" i="13"/>
  <c r="AL3" i="13"/>
  <c r="AK3" i="13"/>
  <c r="AI5" i="13"/>
  <c r="AH5" i="13"/>
  <c r="AG5" i="13"/>
  <c r="AJ130" i="13" l="1"/>
  <c r="AJ178" i="13"/>
  <c r="AJ186" i="13"/>
  <c r="AJ194" i="13"/>
  <c r="AJ211" i="13"/>
  <c r="AJ219" i="13"/>
  <c r="AJ267" i="13"/>
  <c r="AJ275" i="13"/>
  <c r="AJ40" i="13"/>
  <c r="AJ48" i="13"/>
  <c r="AJ62" i="13"/>
  <c r="AJ70" i="13"/>
  <c r="AJ136" i="13"/>
  <c r="AJ147" i="13"/>
  <c r="AJ34" i="13"/>
  <c r="AJ42" i="13"/>
  <c r="AJ50" i="13"/>
  <c r="AJ101" i="13"/>
  <c r="AJ5" i="13"/>
  <c r="AJ74" i="13"/>
  <c r="AJ95" i="13"/>
  <c r="AJ103" i="13"/>
  <c r="AJ124" i="13"/>
  <c r="AJ132" i="13"/>
  <c r="AJ159" i="13"/>
  <c r="AJ180" i="13"/>
  <c r="AJ188" i="13"/>
  <c r="AJ205" i="13"/>
  <c r="AJ240" i="13"/>
  <c r="AJ248" i="13"/>
  <c r="AJ36" i="13"/>
  <c r="AJ60" i="13"/>
  <c r="AJ68" i="13"/>
  <c r="AJ76" i="13"/>
  <c r="AJ89" i="13"/>
  <c r="AJ97" i="13"/>
  <c r="AJ153" i="13"/>
  <c r="AJ161" i="13"/>
  <c r="AJ236" i="13"/>
  <c r="AJ242" i="13"/>
  <c r="AJ250" i="13"/>
  <c r="AJ72" i="13"/>
  <c r="AJ151" i="13"/>
  <c r="AJ234" i="13"/>
  <c r="AJ134" i="13"/>
  <c r="AJ38" i="13"/>
  <c r="AJ44" i="13"/>
  <c r="AJ64" i="13"/>
  <c r="AJ78" i="13"/>
  <c r="AJ91" i="13"/>
  <c r="AJ105" i="13"/>
  <c r="AJ118" i="13"/>
  <c r="AJ126" i="13"/>
  <c r="AJ149" i="13"/>
  <c r="AJ155" i="13"/>
  <c r="AJ163" i="13"/>
  <c r="AJ182" i="13"/>
  <c r="AJ190" i="13"/>
  <c r="AJ207" i="13"/>
  <c r="AJ213" i="13"/>
  <c r="AJ221" i="13"/>
  <c r="AJ238" i="13"/>
  <c r="AJ244" i="13"/>
  <c r="AJ252" i="13"/>
  <c r="AJ269" i="13"/>
  <c r="AJ277" i="13"/>
  <c r="AJ32" i="13"/>
  <c r="AJ46" i="13"/>
  <c r="AJ66" i="13"/>
  <c r="AJ93" i="13"/>
  <c r="AJ99" i="13"/>
  <c r="AJ107" i="13"/>
  <c r="AJ120" i="13"/>
  <c r="AJ128" i="13"/>
  <c r="AJ157" i="13"/>
  <c r="AJ165" i="13"/>
  <c r="AJ176" i="13"/>
  <c r="AJ184" i="13"/>
  <c r="AJ192" i="13"/>
  <c r="AJ209" i="13"/>
  <c r="AJ215" i="13"/>
  <c r="AJ223" i="13"/>
  <c r="AJ246" i="13"/>
  <c r="AJ263" i="13"/>
  <c r="AJ271" i="13"/>
  <c r="AJ279" i="13"/>
  <c r="AJ122" i="13"/>
  <c r="AK23" i="13"/>
  <c r="AL23" i="13"/>
  <c r="AD2" i="13" l="1"/>
  <c r="AA2" i="13"/>
  <c r="AI19" i="13"/>
  <c r="AH19" i="13"/>
  <c r="AG19" i="13"/>
  <c r="C1" i="13"/>
  <c r="B1" i="13"/>
  <c r="R2" i="13"/>
  <c r="O2" i="13"/>
  <c r="L2" i="13"/>
  <c r="I2" i="13"/>
  <c r="C2" i="13"/>
  <c r="X2" i="13"/>
  <c r="U2" i="13"/>
  <c r="AG3" i="13"/>
  <c r="AI3" i="13"/>
  <c r="AG7" i="13"/>
  <c r="AI7" i="13"/>
  <c r="AG9" i="13"/>
  <c r="AI9" i="13"/>
  <c r="AG21" i="13"/>
  <c r="AI21" i="13"/>
  <c r="AG13" i="13"/>
  <c r="AI13" i="13"/>
  <c r="AG17" i="13"/>
  <c r="AI17" i="13"/>
  <c r="AG11" i="13"/>
  <c r="AI11" i="13"/>
  <c r="AG15" i="13"/>
  <c r="AI15" i="13"/>
  <c r="AH17" i="13"/>
  <c r="AH15" i="13"/>
  <c r="B2" i="13"/>
  <c r="AH3" i="13"/>
  <c r="AH7" i="13"/>
  <c r="AH9" i="13"/>
  <c r="AH11" i="13"/>
  <c r="AH13" i="13"/>
  <c r="AH21" i="13"/>
  <c r="AJ19" i="13" l="1"/>
  <c r="AJ21" i="13"/>
  <c r="AJ17" i="13"/>
  <c r="AJ15" i="13"/>
  <c r="AJ13" i="13"/>
  <c r="AJ11" i="13"/>
  <c r="AJ9" i="13"/>
  <c r="AJ7" i="13"/>
  <c r="AI23" i="13"/>
  <c r="AH23" i="13"/>
  <c r="AG23" i="13"/>
  <c r="AJ3" i="13"/>
  <c r="AM5" i="13" l="1"/>
  <c r="AM21" i="13"/>
  <c r="AM3" i="13"/>
  <c r="AM13" i="13"/>
  <c r="AM17" i="13"/>
  <c r="AM11" i="13"/>
  <c r="AM7" i="13"/>
  <c r="AM15" i="13"/>
  <c r="AM9" i="13"/>
  <c r="AM19" i="13"/>
  <c r="AN5" i="13" l="1"/>
  <c r="AN19" i="13"/>
  <c r="AN21" i="13"/>
  <c r="AN9" i="13"/>
  <c r="AN13" i="13"/>
  <c r="AN11" i="13"/>
  <c r="AN17" i="13"/>
  <c r="AN7" i="13"/>
  <c r="AN3" i="13"/>
  <c r="AN15" i="13"/>
</calcChain>
</file>

<file path=xl/sharedStrings.xml><?xml version="1.0" encoding="utf-8"?>
<sst xmlns="http://schemas.openxmlformats.org/spreadsheetml/2006/main" count="6823" uniqueCount="225">
  <si>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</si>
  <si>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</si>
  <si>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</si>
  <si>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作成日</t>
    <rPh sb="0" eb="3">
      <t>サクセイビ</t>
    </rPh>
    <phoneticPr fontId="1"/>
  </si>
  <si>
    <t>年度</t>
    <rPh sb="0" eb="2">
      <t>ネンド</t>
    </rPh>
    <phoneticPr fontId="1"/>
  </si>
  <si>
    <t>表題１</t>
    <rPh sb="0" eb="2">
      <t>ヒョウダイ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</si>
  <si>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</si>
  <si>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</si>
  <si>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</si>
  <si>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</si>
  <si>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表題２</t>
    <rPh sb="0" eb="2">
      <t>ヒョウダイ</t>
    </rPh>
    <phoneticPr fontId="1"/>
  </si>
  <si>
    <t>＊</t>
    <phoneticPr fontId="1"/>
  </si>
  <si>
    <t>-</t>
    <phoneticPr fontId="1"/>
  </si>
  <si>
    <t>A</t>
    <phoneticPr fontId="1"/>
  </si>
  <si>
    <t>表題３</t>
    <rPh sb="0" eb="2">
      <t>ヒョウダイ</t>
    </rPh>
    <phoneticPr fontId="1"/>
  </si>
  <si>
    <t>表題４</t>
    <rPh sb="0" eb="2">
      <t>ヒョウダイ</t>
    </rPh>
    <phoneticPr fontId="1"/>
  </si>
  <si>
    <t>表題５</t>
    <rPh sb="0" eb="2">
      <t>ヒョウダイ</t>
    </rPh>
    <phoneticPr fontId="1"/>
  </si>
  <si>
    <t>表題６</t>
    <rPh sb="0" eb="2">
      <t>ヒョウダイ</t>
    </rPh>
    <phoneticPr fontId="1"/>
  </si>
  <si>
    <t>表題７</t>
    <rPh sb="0" eb="2">
      <t>ヒョウダイ</t>
    </rPh>
    <phoneticPr fontId="1"/>
  </si>
  <si>
    <t>表題８</t>
    <rPh sb="0" eb="2">
      <t>ヒョウダイ</t>
    </rPh>
    <phoneticPr fontId="1"/>
  </si>
  <si>
    <t>中目黒イーグルス</t>
    <rPh sb="0" eb="3">
      <t>ナカメグロ</t>
    </rPh>
    <phoneticPr fontId="1"/>
  </si>
  <si>
    <t>本村クラブ</t>
    <rPh sb="0" eb="2">
      <t>ホンムラ</t>
    </rPh>
    <phoneticPr fontId="1"/>
  </si>
  <si>
    <t>中央バンディーズ</t>
    <rPh sb="0" eb="2">
      <t>チュウオウ</t>
    </rPh>
    <phoneticPr fontId="1"/>
  </si>
  <si>
    <t>葛西ファイターズ</t>
    <rPh sb="0" eb="2">
      <t>カサイ</t>
    </rPh>
    <phoneticPr fontId="1"/>
  </si>
  <si>
    <t>越中島ブレーブス</t>
    <rPh sb="0" eb="3">
      <t>エッチュウジマ</t>
    </rPh>
    <phoneticPr fontId="1"/>
  </si>
  <si>
    <t>高輪クラブ</t>
    <rPh sb="0" eb="2">
      <t>タカナワ</t>
    </rPh>
    <phoneticPr fontId="1"/>
  </si>
  <si>
    <t>日本橋ファイターズ</t>
    <rPh sb="0" eb="3">
      <t>ニホンバシ</t>
    </rPh>
    <phoneticPr fontId="1"/>
  </si>
  <si>
    <t>金町ジャイアンツ</t>
    <rPh sb="0" eb="2">
      <t>カナマチ</t>
    </rPh>
    <phoneticPr fontId="1"/>
  </si>
  <si>
    <t>旗の台クラブ</t>
    <rPh sb="0" eb="1">
      <t>ハタ</t>
    </rPh>
    <rPh sb="2" eb="3">
      <t>ダイ</t>
    </rPh>
    <phoneticPr fontId="1"/>
  </si>
  <si>
    <t>新宿ドリーム</t>
    <rPh sb="0" eb="2">
      <t>シンジュク</t>
    </rPh>
    <phoneticPr fontId="1"/>
  </si>
  <si>
    <t>TM表題</t>
    <rPh sb="2" eb="4">
      <t>ヒョウダイ</t>
    </rPh>
    <phoneticPr fontId="1"/>
  </si>
  <si>
    <t>表題９</t>
    <rPh sb="0" eb="2">
      <t>ヒョウダイ</t>
    </rPh>
    <phoneticPr fontId="1"/>
  </si>
  <si>
    <t>表題１０</t>
    <rPh sb="0" eb="2">
      <t>ヒョウダイ</t>
    </rPh>
    <phoneticPr fontId="1"/>
  </si>
  <si>
    <t>フレール</t>
    <phoneticPr fontId="1"/>
  </si>
  <si>
    <t>興宮ファイターズ</t>
    <rPh sb="0" eb="1">
      <t>キョウ</t>
    </rPh>
    <rPh sb="1" eb="2">
      <t>ミヤ</t>
    </rPh>
    <phoneticPr fontId="1"/>
  </si>
  <si>
    <t>南篠崎ランチャーズ</t>
    <rPh sb="0" eb="1">
      <t>ミナミ</t>
    </rPh>
    <rPh sb="1" eb="3">
      <t>シノザキ</t>
    </rPh>
    <phoneticPr fontId="1"/>
  </si>
  <si>
    <t>オレンジイーグルス</t>
    <phoneticPr fontId="1"/>
  </si>
  <si>
    <t>篠崎アトムズ</t>
    <rPh sb="0" eb="2">
      <t>シノザキ</t>
    </rPh>
    <phoneticPr fontId="1"/>
  </si>
  <si>
    <t>ニュー愛宕</t>
    <rPh sb="3" eb="5">
      <t>アタゴ</t>
    </rPh>
    <phoneticPr fontId="1"/>
  </si>
  <si>
    <t>ゴッドイーグルス</t>
    <phoneticPr fontId="1"/>
  </si>
  <si>
    <t>東陽フェニックス</t>
    <phoneticPr fontId="1"/>
  </si>
  <si>
    <t>東雲メッツ</t>
    <rPh sb="0" eb="1">
      <t>ヒガシ</t>
    </rPh>
    <rPh sb="1" eb="2">
      <t>クモ</t>
    </rPh>
    <phoneticPr fontId="1"/>
  </si>
  <si>
    <t>江東ジョーズ</t>
    <rPh sb="0" eb="2">
      <t>コウトウ</t>
    </rPh>
    <phoneticPr fontId="1"/>
  </si>
  <si>
    <t>落一アポロ</t>
    <rPh sb="0" eb="1">
      <t>オ</t>
    </rPh>
    <rPh sb="1" eb="2">
      <t>イチ</t>
    </rPh>
    <phoneticPr fontId="1"/>
  </si>
  <si>
    <t>大塚スネイクス</t>
    <rPh sb="0" eb="2">
      <t>オオツカ</t>
    </rPh>
    <phoneticPr fontId="1"/>
  </si>
  <si>
    <t>駒込ベアーズ</t>
    <rPh sb="0" eb="2">
      <t>コマゴメ</t>
    </rPh>
    <phoneticPr fontId="1"/>
  </si>
  <si>
    <t>フェニックス</t>
    <phoneticPr fontId="1"/>
  </si>
  <si>
    <t>サンジュニア</t>
    <phoneticPr fontId="1"/>
  </si>
  <si>
    <t>リトルジャイアンツ</t>
    <phoneticPr fontId="1"/>
  </si>
  <si>
    <t>鎌倉ヴィクトリー</t>
    <rPh sb="0" eb="2">
      <t>カマクラ</t>
    </rPh>
    <phoneticPr fontId="1"/>
  </si>
  <si>
    <t>晴海アポローズ</t>
    <rPh sb="0" eb="2">
      <t>ハルミ</t>
    </rPh>
    <phoneticPr fontId="1"/>
  </si>
  <si>
    <t>月島ライオンズ</t>
    <rPh sb="0" eb="2">
      <t>ツキシマ</t>
    </rPh>
    <phoneticPr fontId="1"/>
  </si>
  <si>
    <t>山野Ｒイーグルス</t>
    <rPh sb="0" eb="2">
      <t>ヤマノ</t>
    </rPh>
    <phoneticPr fontId="1"/>
  </si>
  <si>
    <t>墨田スターズ</t>
    <rPh sb="0" eb="2">
      <t>スミダ</t>
    </rPh>
    <phoneticPr fontId="1"/>
  </si>
  <si>
    <t>番町エンジェルス</t>
    <rPh sb="0" eb="2">
      <t>バンチョウ</t>
    </rPh>
    <phoneticPr fontId="1"/>
  </si>
  <si>
    <t>茗荷谷クラブ</t>
    <rPh sb="0" eb="3">
      <t>ミョウガダニ</t>
    </rPh>
    <phoneticPr fontId="1"/>
  </si>
  <si>
    <t>文京パワーズ</t>
    <rPh sb="0" eb="2">
      <t>ブンキョウ</t>
    </rPh>
    <phoneticPr fontId="1"/>
  </si>
  <si>
    <t>菊坂ファイヤーズ</t>
    <rPh sb="0" eb="1">
      <t>キク</t>
    </rPh>
    <rPh sb="1" eb="2">
      <t>サカ</t>
    </rPh>
    <phoneticPr fontId="1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</si>
  <si>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1"/>
  </si>
  <si>
    <t>久我山イーグルス</t>
    <rPh sb="0" eb="3">
      <t>クガヤマ</t>
    </rPh>
    <phoneticPr fontId="1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</si>
  <si>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1"/>
  </si>
  <si>
    <t>オール麻布</t>
    <rPh sb="3" eb="5">
      <t>アザブ</t>
    </rPh>
    <phoneticPr fontId="1"/>
  </si>
  <si>
    <t>荒川コンドル</t>
    <rPh sb="0" eb="2">
      <t>アラカワ</t>
    </rPh>
    <phoneticPr fontId="1"/>
  </si>
  <si>
    <t>品川Ｂレーシング</t>
    <rPh sb="0" eb="2">
      <t>シナガワ</t>
    </rPh>
    <phoneticPr fontId="1"/>
  </si>
  <si>
    <t>新宿区</t>
    <rPh sb="0" eb="3">
      <t>シンジュクク</t>
    </rPh>
    <phoneticPr fontId="1"/>
  </si>
  <si>
    <t>葛飾区</t>
    <rPh sb="0" eb="3">
      <t>カツシカク</t>
    </rPh>
    <phoneticPr fontId="1"/>
  </si>
  <si>
    <t>2016/2/1</t>
    <phoneticPr fontId="1"/>
  </si>
  <si>
    <t xml:space="preserve">２０１６年 </t>
    <phoneticPr fontId="1"/>
  </si>
  <si>
    <t>スーパーリ－グ 　　                  　　　 第１０回大会  　　　        　Aブロック     　　              ２０１６</t>
    <rPh sb="36" eb="38">
      <t>タイカイ</t>
    </rPh>
    <phoneticPr fontId="1"/>
  </si>
  <si>
    <t>スーパーリ－グ 　　                  　　　 第１０回大会  　　　        　Ｂブロック     　　              ２０１６</t>
    <rPh sb="36" eb="38">
      <t>タイカイ</t>
    </rPh>
    <phoneticPr fontId="1"/>
  </si>
  <si>
    <t>スーパーリ－グ 　　                  　　　 第１０回大会  　　　        　Ｃブロック     　　              ２０１６</t>
    <rPh sb="36" eb="38">
      <t>タイカイ</t>
    </rPh>
    <phoneticPr fontId="1"/>
  </si>
  <si>
    <t>スーパーリ－グ 　　                  　　　 第１０回大会  　　　        　Ｄブロック     　　              ２０１６</t>
    <rPh sb="36" eb="38">
      <t>タイカイ</t>
    </rPh>
    <phoneticPr fontId="1"/>
  </si>
  <si>
    <t>スーパーリ－グ 　　                  　　　 第１０回大会  　　　        　Ｅブロック     　　              ２０１６</t>
    <rPh sb="36" eb="38">
      <t>タイカイ</t>
    </rPh>
    <phoneticPr fontId="1"/>
  </si>
  <si>
    <t>スーパーリ－グ 　　                  　　　 第１０回大会  　　　        　Ｆブロック     　　              ２０１６</t>
    <rPh sb="36" eb="38">
      <t>タイカイ</t>
    </rPh>
    <phoneticPr fontId="1"/>
  </si>
  <si>
    <t>スーパーリ－グ 　　                  　　　 第１０回大会  　　　        　Ｇブロック     　　              ２０１６</t>
    <rPh sb="36" eb="38">
      <t>タイカイ</t>
    </rPh>
    <phoneticPr fontId="1"/>
  </si>
  <si>
    <t>スーパーリ－グ 　　                  　　　 第１０回大会  　　　        　Ｈブロック     　　              ２０１６</t>
    <rPh sb="36" eb="38">
      <t>タイカイ</t>
    </rPh>
    <phoneticPr fontId="1"/>
  </si>
  <si>
    <t>スーパーリ－グ 　　                  　　　 第１０回大会  　　　        　Ｉブロック     　　              ２０１６</t>
    <rPh sb="36" eb="38">
      <t>タイカイ</t>
    </rPh>
    <phoneticPr fontId="1"/>
  </si>
  <si>
    <t>スーパーリ－グ 　　                  　　　 第１０回大会  　　　        　Ｊブロック     　　              ２０１６</t>
    <rPh sb="36" eb="38">
      <t>タイカイ</t>
    </rPh>
    <phoneticPr fontId="1"/>
  </si>
  <si>
    <t>表題１１</t>
    <rPh sb="0" eb="2">
      <t>ヒョウダイ</t>
    </rPh>
    <phoneticPr fontId="1"/>
  </si>
  <si>
    <t>スーパーリ－グ 　　                  　　　 第１０回大会  　　　        　Ｋブロック     　　              ２０１６</t>
    <rPh sb="36" eb="38">
      <t>タイカイ</t>
    </rPh>
    <phoneticPr fontId="1"/>
  </si>
  <si>
    <t>第１０回　スーパーリ－グ決勝トーナメント表</t>
    <phoneticPr fontId="1"/>
  </si>
  <si>
    <t>八潮ドリームキッズ</t>
    <rPh sb="0" eb="2">
      <t>ヤシオ</t>
    </rPh>
    <phoneticPr fontId="1"/>
  </si>
  <si>
    <t>品川レインボーズ</t>
    <rPh sb="0" eb="2">
      <t>シナガワ</t>
    </rPh>
    <phoneticPr fontId="1"/>
  </si>
  <si>
    <t>有馬スワローズ</t>
    <rPh sb="0" eb="2">
      <t>アリマ</t>
    </rPh>
    <phoneticPr fontId="1"/>
  </si>
  <si>
    <t>東王ジュニア</t>
    <rPh sb="0" eb="1">
      <t>ヒガシ</t>
    </rPh>
    <rPh sb="1" eb="2">
      <t>オウ</t>
    </rPh>
    <phoneticPr fontId="1"/>
  </si>
  <si>
    <t>大雲寺スターズ</t>
    <rPh sb="0" eb="3">
      <t>ダイウンジ</t>
    </rPh>
    <phoneticPr fontId="1"/>
  </si>
  <si>
    <t>淀四ライオンズ</t>
    <rPh sb="0" eb="1">
      <t>ヨド</t>
    </rPh>
    <rPh sb="1" eb="2">
      <t>ヨン</t>
    </rPh>
    <phoneticPr fontId="1"/>
  </si>
  <si>
    <t>高島エイト</t>
    <rPh sb="0" eb="2">
      <t>タカシマ</t>
    </rPh>
    <phoneticPr fontId="1"/>
  </si>
  <si>
    <t>葛飾アニマルズ</t>
    <rPh sb="0" eb="2">
      <t>カツシカ</t>
    </rPh>
    <phoneticPr fontId="1"/>
  </si>
  <si>
    <t>大島中央</t>
    <rPh sb="0" eb="2">
      <t>オオジマ</t>
    </rPh>
    <rPh sb="2" eb="4">
      <t>チュウオウ</t>
    </rPh>
    <phoneticPr fontId="1"/>
  </si>
  <si>
    <t>不動パイレーツ</t>
    <rPh sb="0" eb="2">
      <t>フドウ</t>
    </rPh>
    <phoneticPr fontId="1"/>
  </si>
  <si>
    <t>深川ジャイアンツ</t>
    <phoneticPr fontId="1"/>
  </si>
  <si>
    <t>レッドシャークス</t>
    <phoneticPr fontId="1"/>
  </si>
  <si>
    <t>ジャパンキングス</t>
    <phoneticPr fontId="1"/>
  </si>
  <si>
    <t>七北クラブ</t>
    <phoneticPr fontId="1"/>
  </si>
  <si>
    <t>レッドファイヤーズ</t>
    <phoneticPr fontId="1"/>
  </si>
  <si>
    <t>ブラックキラーズ</t>
    <phoneticPr fontId="1"/>
  </si>
  <si>
    <t>東伊興シャインズ</t>
    <phoneticPr fontId="1"/>
  </si>
  <si>
    <t>新田ファイヤーズ</t>
    <phoneticPr fontId="1"/>
  </si>
  <si>
    <t>西千タイガース</t>
    <phoneticPr fontId="1"/>
  </si>
  <si>
    <t>北原少年野球クラブ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</si>
  <si>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</si>
  <si>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レッドサンズ</t>
    <phoneticPr fontId="1"/>
  </si>
  <si>
    <t>ブラザースクラブ</t>
    <phoneticPr fontId="1"/>
  </si>
  <si>
    <t>ブルースカイズ</t>
    <phoneticPr fontId="1"/>
  </si>
  <si>
    <t>トゥールスジュニア</t>
    <phoneticPr fontId="1"/>
  </si>
  <si>
    <t>池雪Ｊストロング</t>
    <rPh sb="0" eb="1">
      <t>イケ</t>
    </rPh>
    <rPh sb="1" eb="2">
      <t>ユキ</t>
    </rPh>
    <phoneticPr fontId="1"/>
  </si>
  <si>
    <t>ヤングホークス</t>
    <phoneticPr fontId="1"/>
  </si>
  <si>
    <t>カバラホークス</t>
    <phoneticPr fontId="1"/>
  </si>
  <si>
    <t>第１１回　スーパーリ－グ決勝トーナメント表</t>
    <phoneticPr fontId="1"/>
  </si>
  <si>
    <t>御殿山ファイターズ</t>
    <rPh sb="0" eb="3">
      <t>ゴテンヤマ</t>
    </rPh>
    <phoneticPr fontId="1"/>
  </si>
  <si>
    <t>球友ジュニアーズ</t>
    <rPh sb="0" eb="1">
      <t>タマ</t>
    </rPh>
    <rPh sb="1" eb="2">
      <t>トモ</t>
    </rPh>
    <phoneticPr fontId="1"/>
  </si>
  <si>
    <t>大島タイガース</t>
    <rPh sb="0" eb="2">
      <t>オオシマ</t>
    </rPh>
    <phoneticPr fontId="1"/>
  </si>
  <si>
    <t>マッハブレーブス</t>
    <phoneticPr fontId="1"/>
  </si>
  <si>
    <t>東山エイターズ</t>
    <rPh sb="0" eb="1">
      <t>ヒガシ</t>
    </rPh>
    <rPh sb="1" eb="2">
      <t>ヤマ</t>
    </rPh>
    <phoneticPr fontId="1"/>
  </si>
  <si>
    <t>中央フェニックス</t>
    <rPh sb="0" eb="2">
      <t>チュウオウ</t>
    </rPh>
    <phoneticPr fontId="1"/>
  </si>
  <si>
    <t>荒川区</t>
    <rPh sb="0" eb="3">
      <t>アラカワク</t>
    </rPh>
    <phoneticPr fontId="1"/>
  </si>
  <si>
    <t>八成野球クラブ</t>
    <rPh sb="0" eb="1">
      <t>ハチ</t>
    </rPh>
    <rPh sb="1" eb="2">
      <t>ナリ</t>
    </rPh>
    <rPh sb="2" eb="4">
      <t>ヤキュウ</t>
    </rPh>
    <phoneticPr fontId="1"/>
  </si>
  <si>
    <t>杉並区</t>
    <rPh sb="0" eb="3">
      <t>スギナミク</t>
    </rPh>
    <phoneticPr fontId="1"/>
  </si>
  <si>
    <t>コンバッツ</t>
    <phoneticPr fontId="1"/>
  </si>
  <si>
    <t>江戸川区</t>
    <rPh sb="0" eb="4">
      <t>エドガワク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</si>
  <si>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</si>
  <si>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</si>
  <si>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足立区</t>
    <rPh sb="0" eb="3">
      <t>アダチク</t>
    </rPh>
    <phoneticPr fontId="1"/>
  </si>
  <si>
    <t>文京区</t>
    <rPh sb="0" eb="3">
      <t>ブンキョウク</t>
    </rPh>
    <phoneticPr fontId="1"/>
  </si>
  <si>
    <t>中央区</t>
    <rPh sb="0" eb="3">
      <t>チュウオウク</t>
    </rPh>
    <phoneticPr fontId="1"/>
  </si>
  <si>
    <t>品川区</t>
    <rPh sb="0" eb="3">
      <t>シナガワク</t>
    </rPh>
    <phoneticPr fontId="1"/>
  </si>
  <si>
    <t>台東区</t>
    <rPh sb="0" eb="3">
      <t>タイトウク</t>
    </rPh>
    <phoneticPr fontId="1"/>
  </si>
  <si>
    <t>板橋区</t>
    <rPh sb="0" eb="3">
      <t>イタバシク</t>
    </rPh>
    <phoneticPr fontId="1"/>
  </si>
  <si>
    <t>大田区</t>
    <rPh sb="0" eb="3">
      <t>オオタク</t>
    </rPh>
    <phoneticPr fontId="1"/>
  </si>
  <si>
    <t>メガドリームス</t>
    <phoneticPr fontId="1"/>
  </si>
  <si>
    <t>上篠崎ムスタングクラブ</t>
    <phoneticPr fontId="1"/>
  </si>
  <si>
    <t>西田野球クラブ</t>
    <rPh sb="0" eb="2">
      <t>ニシタ</t>
    </rPh>
    <rPh sb="2" eb="4">
      <t>ヤキュウ</t>
    </rPh>
    <phoneticPr fontId="1"/>
  </si>
  <si>
    <t>2018/2/18</t>
    <phoneticPr fontId="1"/>
  </si>
  <si>
    <t xml:space="preserve">2018年 </t>
    <phoneticPr fontId="1"/>
  </si>
  <si>
    <t>スーパーリ－グ 　　                  　　　 第１０回大会  　　　        　Ｋブロック     　　              ２０１８</t>
    <rPh sb="36" eb="38">
      <t>タイカイ</t>
    </rPh>
    <phoneticPr fontId="1"/>
  </si>
  <si>
    <t>スーパーリ－グ 　　                  　　　 第１２回大会  　　　        　Aブロック     　　              ２０１８</t>
    <rPh sb="35" eb="37">
      <t>タイカイ</t>
    </rPh>
    <phoneticPr fontId="1"/>
  </si>
  <si>
    <t>スーパーリ－グ 　　                  　　　 第１２回大会  　　　        　Ｂブロック     　　              ２０１８</t>
    <phoneticPr fontId="1"/>
  </si>
  <si>
    <t>スーパーリ－グ 　　                  　　　 第１２回大会  　　　        　Ｃブロック     　　              ２０１８</t>
    <phoneticPr fontId="1"/>
  </si>
  <si>
    <t>スーパーリ－グ 　　                  　　　 第１２回大会  　　　        　Ｄブロック     　　              ２０１８</t>
    <phoneticPr fontId="1"/>
  </si>
  <si>
    <t>スーパーリ－グ 　　                  　　　 第１２回大会  　　　        　Ｅブロック     　　              ２０１８</t>
    <phoneticPr fontId="1"/>
  </si>
  <si>
    <t>スーパーリ－グ 　　                  　　　 第１２回大会  　　　        　Ｆブロック     　　              ２０１８</t>
    <phoneticPr fontId="1"/>
  </si>
  <si>
    <t>スーパーリ－グ 　　                  　　　 第１２回大会  　　　        　Ｇブロック     　　              ２０１８</t>
    <phoneticPr fontId="1"/>
  </si>
  <si>
    <t>スーパーリ－グ 　　                  　　　 第１２回大会  　　　        　Ｈブロック     　　              ２０１８</t>
    <phoneticPr fontId="1"/>
  </si>
  <si>
    <t>スーパーリ－グ 　　                  　　　 第１２回大会  　　　        　Ｉブロック     　　              ２０１８</t>
    <phoneticPr fontId="1"/>
  </si>
  <si>
    <t>スーパーリ－グ 　　                  　　　 第１２回大会  　　　        　Ｊブロック     　　              ２０１８</t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</si>
  <si>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</si>
  <si>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</si>
  <si>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</si>
  <si>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</si>
  <si>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</si>
  <si>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</si>
  <si>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</si>
  <si>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</si>
  <si>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</si>
  <si>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石浜レッズ</t>
    <rPh sb="0" eb="2">
      <t>イシハマ</t>
    </rPh>
    <phoneticPr fontId="1"/>
  </si>
  <si>
    <t>落合コメッツ</t>
    <rPh sb="0" eb="2">
      <t>オチアイ</t>
    </rPh>
    <phoneticPr fontId="1"/>
  </si>
  <si>
    <t>九品仏ペガサス</t>
    <phoneticPr fontId="1"/>
  </si>
  <si>
    <t>ＬＣジュニア</t>
    <phoneticPr fontId="1"/>
  </si>
  <si>
    <t>出雲ライオンズ</t>
    <phoneticPr fontId="1"/>
  </si>
  <si>
    <t>砧南球友</t>
    <phoneticPr fontId="1"/>
  </si>
  <si>
    <t>ラビットタイガース</t>
    <phoneticPr fontId="1"/>
  </si>
  <si>
    <t>用賀ベアーズ</t>
    <phoneticPr fontId="1"/>
  </si>
  <si>
    <t>松島ファルコンズ</t>
    <phoneticPr fontId="1"/>
  </si>
  <si>
    <t>西伊興若潮ジュニア</t>
    <phoneticPr fontId="1"/>
  </si>
  <si>
    <t>エンジェルス</t>
    <phoneticPr fontId="1"/>
  </si>
  <si>
    <t>南千住ペガサス</t>
    <rPh sb="0" eb="1">
      <t>ミナミ</t>
    </rPh>
    <rPh sb="1" eb="3">
      <t>センジュ</t>
    </rPh>
    <phoneticPr fontId="1"/>
  </si>
  <si>
    <t>しらさぎ</t>
    <phoneticPr fontId="1"/>
  </si>
  <si>
    <t>雷サンダース</t>
    <rPh sb="0" eb="1">
      <t>カミナリ</t>
    </rPh>
    <phoneticPr fontId="1"/>
  </si>
  <si>
    <t>目黒ペガサス</t>
    <phoneticPr fontId="1"/>
  </si>
  <si>
    <t>礫川</t>
    <rPh sb="0" eb="1">
      <t>レキ</t>
    </rPh>
    <rPh sb="1" eb="2">
      <t>カワ</t>
    </rPh>
    <phoneticPr fontId="1"/>
  </si>
  <si>
    <t>ゼットタイガー</t>
    <phoneticPr fontId="1"/>
  </si>
  <si>
    <t>江東区深</t>
    <rPh sb="3" eb="4">
      <t>フカ</t>
    </rPh>
    <phoneticPr fontId="1"/>
  </si>
  <si>
    <t>江東区城</t>
    <rPh sb="3" eb="4">
      <t>シロ</t>
    </rPh>
    <phoneticPr fontId="1"/>
  </si>
  <si>
    <t>江東区砂</t>
    <rPh sb="3" eb="4">
      <t>スナ</t>
    </rPh>
    <phoneticPr fontId="1"/>
  </si>
  <si>
    <t>Ｃ×</t>
    <phoneticPr fontId="1"/>
  </si>
  <si>
    <t>Ｆ×</t>
    <phoneticPr fontId="1"/>
  </si>
  <si>
    <t>スミダジャガース</t>
    <phoneticPr fontId="1"/>
  </si>
  <si>
    <t>Ｊ×</t>
    <phoneticPr fontId="1"/>
  </si>
  <si>
    <t>Ａ×</t>
    <phoneticPr fontId="1"/>
  </si>
  <si>
    <t>Ｂ・Ｇ×</t>
    <phoneticPr fontId="1"/>
  </si>
  <si>
    <t>Ｄ×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</si>
  <si>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</si>
  <si>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</si>
  <si>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</si>
  <si>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</si>
  <si>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</si>
  <si>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</si>
  <si>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</si>
  <si>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</si>
  <si>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</si>
  <si>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</si>
  <si>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江戸川区</t>
    <rPh sb="0" eb="4">
      <t>エドガワク</t>
    </rPh>
    <phoneticPr fontId="1"/>
  </si>
  <si>
    <t>葛西×</t>
    <rPh sb="0" eb="2">
      <t>カサイ</t>
    </rPh>
    <phoneticPr fontId="1"/>
  </si>
  <si>
    <t>Ｈ×</t>
    <phoneticPr fontId="1"/>
  </si>
  <si>
    <t>Ｅ・Ｉ×</t>
    <phoneticPr fontId="1"/>
  </si>
  <si>
    <t>Ｂ×</t>
    <phoneticPr fontId="1"/>
  </si>
  <si>
    <t>中央区</t>
    <rPh sb="0" eb="3">
      <t>チュウオウク</t>
    </rPh>
    <phoneticPr fontId="1"/>
  </si>
  <si>
    <t>墨田区</t>
    <rPh sb="0" eb="3">
      <t>スミダク</t>
    </rPh>
    <phoneticPr fontId="1"/>
  </si>
  <si>
    <t>足立区</t>
    <rPh sb="0" eb="3">
      <t>アダチク</t>
    </rPh>
    <phoneticPr fontId="1"/>
  </si>
  <si>
    <t>千代田区</t>
    <rPh sb="0" eb="4">
      <t>チヨダク</t>
    </rPh>
    <phoneticPr fontId="1"/>
  </si>
  <si>
    <t>世田谷区</t>
    <rPh sb="0" eb="4">
      <t>セタガヤク</t>
    </rPh>
    <phoneticPr fontId="1"/>
  </si>
  <si>
    <t>豊島区</t>
    <rPh sb="0" eb="3">
      <t>トシマク</t>
    </rPh>
    <phoneticPr fontId="1"/>
  </si>
  <si>
    <t>文京区</t>
    <rPh sb="0" eb="3">
      <t>ブンキョウク</t>
    </rPh>
    <phoneticPr fontId="1"/>
  </si>
  <si>
    <t>港区</t>
    <rPh sb="0" eb="2">
      <t>ミナトク</t>
    </rPh>
    <phoneticPr fontId="1"/>
  </si>
  <si>
    <t>台東区</t>
    <rPh sb="0" eb="3">
      <t>タイトウク</t>
    </rPh>
    <phoneticPr fontId="1"/>
  </si>
  <si>
    <t>杉並区</t>
    <rPh sb="0" eb="3">
      <t>スギナミク</t>
    </rPh>
    <phoneticPr fontId="1"/>
  </si>
  <si>
    <t>大田区</t>
    <rPh sb="0" eb="3">
      <t>オオタク</t>
    </rPh>
    <phoneticPr fontId="1"/>
  </si>
  <si>
    <t>品川区</t>
    <rPh sb="0" eb="3">
      <t>シナガワク</t>
    </rPh>
    <phoneticPr fontId="1"/>
  </si>
  <si>
    <t>中野区</t>
    <rPh sb="0" eb="3">
      <t>ナカノク</t>
    </rPh>
    <phoneticPr fontId="1"/>
  </si>
  <si>
    <t>荒川区</t>
    <rPh sb="0" eb="3">
      <t>アラカワク</t>
    </rPh>
    <phoneticPr fontId="1"/>
  </si>
  <si>
    <t>葛飾区</t>
    <rPh sb="0" eb="3">
      <t>カツシカク</t>
    </rPh>
    <phoneticPr fontId="1"/>
  </si>
  <si>
    <t>新宿区</t>
    <rPh sb="0" eb="3">
      <t>シンジュクク</t>
    </rPh>
    <phoneticPr fontId="1"/>
  </si>
  <si>
    <t>北区</t>
    <rPh sb="0" eb="2">
      <t>キタク</t>
    </rPh>
    <phoneticPr fontId="1"/>
  </si>
  <si>
    <t>目黒区</t>
    <rPh sb="0" eb="3">
      <t>メグロク</t>
    </rPh>
    <phoneticPr fontId="1"/>
  </si>
  <si>
    <t>江東区</t>
    <rPh sb="0" eb="3">
      <t>コウトウク</t>
    </rPh>
    <phoneticPr fontId="1"/>
  </si>
  <si>
    <t>ＡＪ×</t>
    <phoneticPr fontId="1"/>
  </si>
  <si>
    <t>練馬区</t>
    <rPh sb="0" eb="3">
      <t>ネリマク</t>
    </rPh>
    <phoneticPr fontId="1"/>
  </si>
  <si>
    <t>Ａ・J引</t>
    <rPh sb="3" eb="4">
      <t>ヒ</t>
    </rPh>
    <phoneticPr fontId="1"/>
  </si>
  <si>
    <t>KCRジャッカル</t>
    <phoneticPr fontId="1"/>
  </si>
  <si>
    <t>烏山ウイングス</t>
    <phoneticPr fontId="1"/>
  </si>
  <si>
    <t>馬込ジャガース</t>
    <phoneticPr fontId="1"/>
  </si>
  <si>
    <t>○</t>
  </si>
  <si>
    <t>●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</si>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</sst>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quotePrefix="1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quotePrefix="1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Fill="1"/>
    <xf numFmtId="0" fontId="3" fillId="0" borderId="13" xfId="0" quotePrefix="1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0" fontId="2" fillId="0" borderId="0" xfId="0" applyFont="1"/>
    <xf numFmtId="0" fontId="2" fillId="24" borderId="0" xfId="0" applyFont="1" applyFill="1" applyAlignment="1">
      <alignment horizontal="distributed"/>
    </xf>
    <xf numFmtId="0" fontId="2" fillId="24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distributed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6" xfId="0" quotePrefix="1" applyNumberFormat="1" applyFont="1" applyFill="1" applyBorder="1" applyAlignment="1">
      <alignment horizontal="center" vertical="center"/>
    </xf>
    <xf numFmtId="176" fontId="3" fillId="0" borderId="18" xfId="0" quotePrefix="1" applyNumberFormat="1" applyFont="1" applyFill="1" applyBorder="1" applyAlignment="1">
      <alignment horizontal="center" vertical="center"/>
    </xf>
    <xf numFmtId="176" fontId="3" fillId="0" borderId="21" xfId="0" quotePrefix="1" applyNumberFormat="1" applyFont="1" applyFill="1" applyBorder="1" applyAlignment="1">
      <alignment horizontal="center" vertical="center"/>
    </xf>
    <xf numFmtId="176" fontId="3" fillId="0" borderId="20" xfId="0" quotePrefix="1" applyNumberFormat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distributed" textRotation="255" shrinkToFit="1"/>
    </xf>
    <xf numFmtId="0" fontId="3" fillId="0" borderId="22" xfId="0" quotePrefix="1" applyFont="1" applyFill="1" applyBorder="1" applyAlignment="1">
      <alignment horizontal="center" vertical="distributed" textRotation="255" shrinkToFit="1"/>
    </xf>
    <xf numFmtId="0" fontId="3" fillId="0" borderId="14" xfId="0" quotePrefix="1" applyFont="1" applyFill="1" applyBorder="1" applyAlignment="1">
      <alignment horizontal="center" vertical="distributed" textRotation="255" shrinkToFit="1"/>
    </xf>
    <xf numFmtId="0" fontId="3" fillId="24" borderId="10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5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2"/>
  <sheetViews>
    <sheetView tabSelected="1" topLeftCell="C268" zoomScale="130" zoomScaleNormal="130" workbookViewId="0">
      <selection activeCell="AM275" sqref="AM1:AM1048576"/>
    </sheetView>
  </sheetViews>
  <sheetFormatPr defaultColWidth="9" defaultRowHeight="13.5" x14ac:dyDescent="0.15"/>
  <cols>
    <col min="1" max="1" width="4.75" style="4" bestFit="1" customWidth="1"/>
    <col min="2" max="2" width="18.5" style="4" customWidth="1"/>
    <col min="3" max="3" width="3.125" style="4" customWidth="1"/>
    <col min="4" max="4" width="1.5" style="4" customWidth="1"/>
    <col min="5" max="6" width="3.125" style="4" customWidth="1"/>
    <col min="7" max="7" width="1.5" style="4" customWidth="1"/>
    <col min="8" max="9" width="3.125" style="4" customWidth="1"/>
    <col min="10" max="10" width="1.5" style="4" customWidth="1"/>
    <col min="11" max="12" width="3.125" style="4" customWidth="1"/>
    <col min="13" max="13" width="1.5" style="4" customWidth="1"/>
    <col min="14" max="15" width="3.125" style="4" customWidth="1"/>
    <col min="16" max="16" width="1.5" style="4" customWidth="1"/>
    <col min="17" max="18" width="3.125" style="4" customWidth="1"/>
    <col min="19" max="19" width="1.5" style="4" customWidth="1"/>
    <col min="20" max="21" width="3.125" style="4" customWidth="1"/>
    <col min="22" max="22" width="1.5" style="4" customWidth="1"/>
    <col min="23" max="24" width="3.125" style="4" customWidth="1"/>
    <col min="25" max="25" width="1.5" style="4" customWidth="1"/>
    <col min="26" max="27" width="3.125" style="4" customWidth="1"/>
    <col min="28" max="28" width="1.5" style="4" customWidth="1"/>
    <col min="29" max="30" width="3.125" style="4" customWidth="1"/>
    <col min="31" max="31" width="1.5" style="4" customWidth="1"/>
    <col min="32" max="32" width="3.125" style="4" customWidth="1"/>
    <col min="33" max="38" width="5.5" style="4" customWidth="1"/>
    <col min="39" max="39" width="5.5" style="4" hidden="1" customWidth="1"/>
    <col min="40" max="40" width="5.5" style="4" customWidth="1"/>
    <col min="41" max="16384" width="9" style="4"/>
  </cols>
  <sheetData>
    <row r="1" spans="1:40" x14ac:dyDescent="0.15">
      <c r="B1" s="8" t="str">
        <f>+データ１!$B$2</f>
        <v>2018/2/18</v>
      </c>
      <c r="C1" s="5" t="str">
        <f>+データ１!$B$4</f>
        <v xml:space="preserve">2018年 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40" ht="129.94999999999999" customHeight="1" x14ac:dyDescent="0.15">
      <c r="B2" s="16" t="str">
        <f>+データ１!B6</f>
        <v>スーパーリ－グ 　　                  　　　 第１２回大会  　　　        　Aブロック     　　              ２０１８</v>
      </c>
      <c r="C2" s="51" t="str">
        <f>+IF(B3="","",+B3)</f>
        <v>不動パイレーツ</v>
      </c>
      <c r="D2" s="52"/>
      <c r="E2" s="53"/>
      <c r="F2" s="51" t="str">
        <f>+IF(B5="","",+B5)</f>
        <v>東伊興シャインズ</v>
      </c>
      <c r="G2" s="52"/>
      <c r="H2" s="53"/>
      <c r="I2" s="51" t="str">
        <f>+IF(B7="","",+B7)</f>
        <v>文京パワーズ</v>
      </c>
      <c r="J2" s="52"/>
      <c r="K2" s="53"/>
      <c r="L2" s="51" t="str">
        <f>+IF(B9="","",+B9)</f>
        <v>旗の台クラブ</v>
      </c>
      <c r="M2" s="52"/>
      <c r="N2" s="53"/>
      <c r="O2" s="51" t="str">
        <f>+IF(B11="","",+B11)</f>
        <v>メガドリームス</v>
      </c>
      <c r="P2" s="52"/>
      <c r="Q2" s="53"/>
      <c r="R2" s="51" t="str">
        <f>+IF(B13="","",+B13)</f>
        <v>リトルジャイアンツ</v>
      </c>
      <c r="S2" s="52"/>
      <c r="T2" s="53"/>
      <c r="U2" s="51" t="str">
        <f>+IF(B15="","",+B15)</f>
        <v>東雲メッツ</v>
      </c>
      <c r="V2" s="52"/>
      <c r="W2" s="53"/>
      <c r="X2" s="51" t="str">
        <f>+IF(B17="","",+B17)</f>
        <v>松島ファルコンズ</v>
      </c>
      <c r="Y2" s="52"/>
      <c r="Z2" s="53"/>
      <c r="AA2" s="51" t="str">
        <f>+IF(B19="","",+B19)</f>
        <v>駒込ベアーズ</v>
      </c>
      <c r="AB2" s="52"/>
      <c r="AC2" s="53"/>
      <c r="AD2" s="51" t="str">
        <f>+IF(B21="","",+B21)</f>
        <v>淀四ライオンズ</v>
      </c>
      <c r="AE2" s="52"/>
      <c r="AF2" s="53"/>
      <c r="AG2" s="17" t="s">
        <v>0</v>
      </c>
      <c r="AH2" s="11" t="s">
        <v>1</v>
      </c>
      <c r="AI2" s="11" t="s">
        <v>2</v>
      </c>
      <c r="AJ2" s="9" t="s">
        <v>6</v>
      </c>
      <c r="AK2" s="10" t="s">
        <v>8</v>
      </c>
      <c r="AL2" s="10" t="s">
        <v>9</v>
      </c>
      <c r="AM2" s="10" t="s">
        <v>101</v>
      </c>
      <c r="AN2" s="9" t="s">
        <v>7</v>
      </c>
    </row>
    <row r="3" spans="1:40" ht="15.95" customHeight="1" x14ac:dyDescent="0.15">
      <c r="A3" s="44">
        <v>1</v>
      </c>
      <c r="B3" s="45" t="str">
        <f>IF(データ２!B2="","",VLOOKUP(A3,データ２!$A$2:$B$200,2))</f>
        <v>不動パイレーツ</v>
      </c>
      <c r="C3" s="38" t="s">
        <v>11</v>
      </c>
      <c r="D3" s="39"/>
      <c r="E3" s="40"/>
      <c r="F3" s="18" t="s">
        <v>13</v>
      </c>
      <c r="G3" s="19" t="s">
        <v>12</v>
      </c>
      <c r="H3" s="20">
        <v>1</v>
      </c>
      <c r="I3" s="18" t="s">
        <v>13</v>
      </c>
      <c r="J3" s="19" t="s">
        <v>12</v>
      </c>
      <c r="K3" s="20">
        <v>2</v>
      </c>
      <c r="L3" s="18" t="s">
        <v>13</v>
      </c>
      <c r="M3" s="19" t="s">
        <v>12</v>
      </c>
      <c r="N3" s="20">
        <v>3</v>
      </c>
      <c r="O3" s="18" t="s">
        <v>13</v>
      </c>
      <c r="P3" s="19" t="s">
        <v>12</v>
      </c>
      <c r="Q3" s="20">
        <v>4</v>
      </c>
      <c r="R3" s="18" t="s">
        <v>13</v>
      </c>
      <c r="S3" s="19" t="s">
        <v>12</v>
      </c>
      <c r="T3" s="20">
        <v>5</v>
      </c>
      <c r="U3" s="18" t="s">
        <v>13</v>
      </c>
      <c r="V3" s="19" t="s">
        <v>12</v>
      </c>
      <c r="W3" s="20">
        <v>6</v>
      </c>
      <c r="X3" s="18" t="s">
        <v>13</v>
      </c>
      <c r="Y3" s="19" t="s">
        <v>12</v>
      </c>
      <c r="Z3" s="20">
        <v>7</v>
      </c>
      <c r="AA3" s="18" t="s">
        <v>13</v>
      </c>
      <c r="AB3" s="19" t="s">
        <v>12</v>
      </c>
      <c r="AC3" s="20">
        <v>8</v>
      </c>
      <c r="AD3" s="18" t="s">
        <v>13</v>
      </c>
      <c r="AE3" s="19" t="s">
        <v>12</v>
      </c>
      <c r="AF3" s="20">
        <v>9</v>
      </c>
      <c r="AG3" s="47">
        <f>COUNTIF(C3:AF4,"○")</f>
        <v>0</v>
      </c>
      <c r="AH3" s="49">
        <f>COUNTIF(C3:AF4,"●")</f>
        <v>0</v>
      </c>
      <c r="AI3" s="49">
        <f>COUNTIF(C3:AF4,"△")</f>
        <v>0</v>
      </c>
      <c r="AJ3" s="49">
        <f t="shared" ref="AJ3" si="0">+AG3*3+AI3*1</f>
        <v>0</v>
      </c>
      <c r="AK3" s="49">
        <f>+E4+H4+K4+N4+Q4+T4+W4+Z4+AC4+AF4</f>
        <v>0</v>
      </c>
      <c r="AL3" s="49">
        <f>+C4+F4+I4+L4+O4+R4+U4+X4+AA4+AD4</f>
        <v>0</v>
      </c>
      <c r="AM3" s="49">
        <f>+RANK(AJ3,$AJ$3:$AJ$22,0)*100+RANK(AK3,$AK$3:$AK$22,1)*10+RANK(AL3,$AL$3:$AL$22,0)</f>
        <v>111</v>
      </c>
      <c r="AN3" s="49">
        <f>+RANK(AM3,$AM$3:$AM$22,1)</f>
        <v>1</v>
      </c>
    </row>
    <row r="4" spans="1:40" ht="15.95" customHeight="1" x14ac:dyDescent="0.15">
      <c r="A4" s="44"/>
      <c r="B4" s="46"/>
      <c r="C4" s="41"/>
      <c r="D4" s="42"/>
      <c r="E4" s="43"/>
      <c r="F4" s="21"/>
      <c r="G4" s="22" t="s">
        <v>12</v>
      </c>
      <c r="H4" s="23"/>
      <c r="I4" s="21"/>
      <c r="J4" s="22" t="s">
        <v>12</v>
      </c>
      <c r="K4" s="23"/>
      <c r="L4" s="21"/>
      <c r="M4" s="22" t="s">
        <v>12</v>
      </c>
      <c r="N4" s="23"/>
      <c r="O4" s="21"/>
      <c r="P4" s="22" t="s">
        <v>12</v>
      </c>
      <c r="Q4" s="23"/>
      <c r="R4" s="21"/>
      <c r="S4" s="22" t="s">
        <v>12</v>
      </c>
      <c r="T4" s="23"/>
      <c r="U4" s="21"/>
      <c r="V4" s="22" t="s">
        <v>12</v>
      </c>
      <c r="W4" s="23"/>
      <c r="X4" s="21"/>
      <c r="Y4" s="22" t="s">
        <v>12</v>
      </c>
      <c r="Z4" s="23"/>
      <c r="AA4" s="21"/>
      <c r="AB4" s="22" t="s">
        <v>12</v>
      </c>
      <c r="AC4" s="23"/>
      <c r="AD4" s="21"/>
      <c r="AE4" s="22" t="s">
        <v>12</v>
      </c>
      <c r="AF4" s="23"/>
      <c r="AG4" s="48"/>
      <c r="AH4" s="50"/>
      <c r="AI4" s="50"/>
      <c r="AJ4" s="50"/>
      <c r="AK4" s="50"/>
      <c r="AL4" s="50"/>
      <c r="AM4" s="50"/>
      <c r="AN4" s="50"/>
    </row>
    <row r="5" spans="1:40" ht="15.95" customHeight="1" x14ac:dyDescent="0.15">
      <c r="A5" s="44">
        <v>2</v>
      </c>
      <c r="B5" s="45" t="str">
        <f>IF(データ２!B4="","",VLOOKUP(A5,データ２!$A$2:$B$200,2))</f>
        <v>東伊興シャインズ</v>
      </c>
      <c r="C5" s="18" t="s">
        <v>13</v>
      </c>
      <c r="D5" s="19" t="s">
        <v>12</v>
      </c>
      <c r="E5" s="20">
        <v>1</v>
      </c>
      <c r="F5" s="38" t="s">
        <v>11</v>
      </c>
      <c r="G5" s="39"/>
      <c r="H5" s="40"/>
      <c r="I5" s="18" t="s">
        <v>13</v>
      </c>
      <c r="J5" s="19" t="s">
        <v>12</v>
      </c>
      <c r="K5" s="20">
        <v>10</v>
      </c>
      <c r="L5" s="18" t="s">
        <v>13</v>
      </c>
      <c r="M5" s="19" t="s">
        <v>12</v>
      </c>
      <c r="N5" s="20">
        <v>11</v>
      </c>
      <c r="O5" s="18" t="s">
        <v>13</v>
      </c>
      <c r="P5" s="19" t="s">
        <v>12</v>
      </c>
      <c r="Q5" s="20">
        <v>12</v>
      </c>
      <c r="R5" s="18" t="s">
        <v>13</v>
      </c>
      <c r="S5" s="19" t="s">
        <v>12</v>
      </c>
      <c r="T5" s="20">
        <v>13</v>
      </c>
      <c r="U5" s="18" t="s">
        <v>13</v>
      </c>
      <c r="V5" s="19" t="s">
        <v>12</v>
      </c>
      <c r="W5" s="20">
        <v>14</v>
      </c>
      <c r="X5" s="18" t="s">
        <v>13</v>
      </c>
      <c r="Y5" s="19" t="s">
        <v>12</v>
      </c>
      <c r="Z5" s="20">
        <v>15</v>
      </c>
      <c r="AA5" s="18" t="s">
        <v>13</v>
      </c>
      <c r="AB5" s="19" t="s">
        <v>12</v>
      </c>
      <c r="AC5" s="20">
        <v>16</v>
      </c>
      <c r="AD5" s="18" t="s">
        <v>13</v>
      </c>
      <c r="AE5" s="19" t="s">
        <v>12</v>
      </c>
      <c r="AF5" s="20">
        <v>17</v>
      </c>
      <c r="AG5" s="47">
        <f>COUNTIF(C5:AF6,"○")</f>
        <v>0</v>
      </c>
      <c r="AH5" s="49">
        <f>COUNTIF(C5:AF6,"●")</f>
        <v>0</v>
      </c>
      <c r="AI5" s="49">
        <f>COUNTIF(C5:AF6,"△")</f>
        <v>0</v>
      </c>
      <c r="AJ5" s="49">
        <f t="shared" ref="AJ5" si="1">+AG5*3+AI5*1</f>
        <v>0</v>
      </c>
      <c r="AK5" s="49">
        <f t="shared" ref="AK5" si="2">+E6+H6+K6+N6+Q6+T6+W6+Z6+AC6+AF6</f>
        <v>0</v>
      </c>
      <c r="AL5" s="49">
        <f t="shared" ref="AL5" si="3">+C6+F6+I6+L6+O6+R6+U6+X6+AA6+AD6</f>
        <v>0</v>
      </c>
      <c r="AM5" s="49">
        <f t="shared" ref="AM5" si="4">+RANK(AJ5,$AJ$3:$AJ$22,0)*100+RANK(AK5,$AK$3:$AK$22,1)*10+RANK(AL5,$AL$3:$AL$22,0)</f>
        <v>111</v>
      </c>
      <c r="AN5" s="49">
        <f t="shared" ref="AN5" si="5">+RANK(AM5,$AM$3:$AM$22,1)</f>
        <v>1</v>
      </c>
    </row>
    <row r="6" spans="1:40" ht="15.95" customHeight="1" x14ac:dyDescent="0.15">
      <c r="A6" s="44"/>
      <c r="B6" s="46"/>
      <c r="C6" s="21"/>
      <c r="D6" s="22" t="s">
        <v>12</v>
      </c>
      <c r="E6" s="23"/>
      <c r="F6" s="41"/>
      <c r="G6" s="42"/>
      <c r="H6" s="43"/>
      <c r="I6" s="21"/>
      <c r="J6" s="22" t="s">
        <v>12</v>
      </c>
      <c r="K6" s="23"/>
      <c r="L6" s="21"/>
      <c r="M6" s="22" t="s">
        <v>12</v>
      </c>
      <c r="N6" s="23"/>
      <c r="O6" s="21"/>
      <c r="P6" s="22" t="s">
        <v>12</v>
      </c>
      <c r="Q6" s="23"/>
      <c r="R6" s="21"/>
      <c r="S6" s="22" t="s">
        <v>12</v>
      </c>
      <c r="T6" s="23"/>
      <c r="U6" s="21"/>
      <c r="V6" s="22" t="s">
        <v>12</v>
      </c>
      <c r="W6" s="23"/>
      <c r="X6" s="21"/>
      <c r="Y6" s="22" t="s">
        <v>12</v>
      </c>
      <c r="Z6" s="23"/>
      <c r="AA6" s="21"/>
      <c r="AB6" s="22" t="s">
        <v>12</v>
      </c>
      <c r="AC6" s="23"/>
      <c r="AD6" s="21"/>
      <c r="AE6" s="22" t="s">
        <v>12</v>
      </c>
      <c r="AF6" s="23"/>
      <c r="AG6" s="48"/>
      <c r="AH6" s="50"/>
      <c r="AI6" s="50"/>
      <c r="AJ6" s="50"/>
      <c r="AK6" s="50"/>
      <c r="AL6" s="50"/>
      <c r="AM6" s="50"/>
      <c r="AN6" s="50"/>
    </row>
    <row r="7" spans="1:40" ht="15.95" customHeight="1" x14ac:dyDescent="0.15">
      <c r="A7" s="44">
        <v>3</v>
      </c>
      <c r="B7" s="45" t="str">
        <f>IF(データ２!B6="","",VLOOKUP(A7,データ２!$A$2:$B$200,2))</f>
        <v>文京パワーズ</v>
      </c>
      <c r="C7" s="18" t="s">
        <v>13</v>
      </c>
      <c r="D7" s="19" t="s">
        <v>12</v>
      </c>
      <c r="E7" s="20">
        <v>2</v>
      </c>
      <c r="F7" s="18" t="s">
        <v>13</v>
      </c>
      <c r="G7" s="19" t="s">
        <v>12</v>
      </c>
      <c r="H7" s="20">
        <v>10</v>
      </c>
      <c r="I7" s="38" t="s">
        <v>11</v>
      </c>
      <c r="J7" s="39"/>
      <c r="K7" s="40"/>
      <c r="L7" s="18" t="s">
        <v>13</v>
      </c>
      <c r="M7" s="19" t="s">
        <v>12</v>
      </c>
      <c r="N7" s="20">
        <v>18</v>
      </c>
      <c r="O7" s="18" t="s">
        <v>13</v>
      </c>
      <c r="P7" s="19" t="s">
        <v>12</v>
      </c>
      <c r="Q7" s="20">
        <v>19</v>
      </c>
      <c r="R7" s="18" t="s">
        <v>13</v>
      </c>
      <c r="S7" s="19" t="s">
        <v>12</v>
      </c>
      <c r="T7" s="20">
        <v>20</v>
      </c>
      <c r="U7" s="18" t="s">
        <v>13</v>
      </c>
      <c r="V7" s="19" t="s">
        <v>12</v>
      </c>
      <c r="W7" s="20">
        <v>21</v>
      </c>
      <c r="X7" s="18" t="s">
        <v>13</v>
      </c>
      <c r="Y7" s="19" t="s">
        <v>12</v>
      </c>
      <c r="Z7" s="20">
        <v>22</v>
      </c>
      <c r="AA7" s="18" t="s">
        <v>13</v>
      </c>
      <c r="AB7" s="19" t="s">
        <v>12</v>
      </c>
      <c r="AC7" s="20">
        <v>23</v>
      </c>
      <c r="AD7" s="18" t="s">
        <v>13</v>
      </c>
      <c r="AE7" s="19" t="s">
        <v>12</v>
      </c>
      <c r="AF7" s="20">
        <v>24</v>
      </c>
      <c r="AG7" s="47">
        <f>COUNTIF(C7:AF8,"○")</f>
        <v>0</v>
      </c>
      <c r="AH7" s="49">
        <f>COUNTIF(C7:AF8,"●")</f>
        <v>0</v>
      </c>
      <c r="AI7" s="49">
        <f>COUNTIF(C7:AF8,"△")</f>
        <v>0</v>
      </c>
      <c r="AJ7" s="49">
        <f t="shared" ref="AJ7" si="6">+AG7*3+AI7*1</f>
        <v>0</v>
      </c>
      <c r="AK7" s="49">
        <f t="shared" ref="AK7" si="7">+E8+H8+K8+N8+Q8+T8+W8+Z8+AC8+AF8</f>
        <v>0</v>
      </c>
      <c r="AL7" s="49">
        <f t="shared" ref="AL7" si="8">+C8+F8+I8+L8+O8+R8+U8+X8+AA8+AD8</f>
        <v>0</v>
      </c>
      <c r="AM7" s="49">
        <f t="shared" ref="AM7" si="9">+RANK(AJ7,$AJ$3:$AJ$22,0)*100+RANK(AK7,$AK$3:$AK$22,1)*10+RANK(AL7,$AL$3:$AL$22,0)</f>
        <v>111</v>
      </c>
      <c r="AN7" s="49">
        <f t="shared" ref="AN7" si="10">+RANK(AM7,$AM$3:$AM$22,1)</f>
        <v>1</v>
      </c>
    </row>
    <row r="8" spans="1:40" ht="15.95" customHeight="1" x14ac:dyDescent="0.15">
      <c r="A8" s="44"/>
      <c r="B8" s="46"/>
      <c r="C8" s="21"/>
      <c r="D8" s="22" t="s">
        <v>12</v>
      </c>
      <c r="E8" s="23"/>
      <c r="F8" s="21"/>
      <c r="G8" s="22" t="s">
        <v>12</v>
      </c>
      <c r="H8" s="23"/>
      <c r="I8" s="41"/>
      <c r="J8" s="42"/>
      <c r="K8" s="43"/>
      <c r="L8" s="21"/>
      <c r="M8" s="22" t="s">
        <v>12</v>
      </c>
      <c r="N8" s="23"/>
      <c r="O8" s="21"/>
      <c r="P8" s="22" t="s">
        <v>12</v>
      </c>
      <c r="Q8" s="23"/>
      <c r="R8" s="21"/>
      <c r="S8" s="22" t="s">
        <v>12</v>
      </c>
      <c r="T8" s="23"/>
      <c r="U8" s="21"/>
      <c r="V8" s="22" t="s">
        <v>12</v>
      </c>
      <c r="W8" s="23"/>
      <c r="X8" s="21"/>
      <c r="Y8" s="22" t="s">
        <v>12</v>
      </c>
      <c r="Z8" s="23"/>
      <c r="AA8" s="21"/>
      <c r="AB8" s="22" t="s">
        <v>12</v>
      </c>
      <c r="AC8" s="23"/>
      <c r="AD8" s="21"/>
      <c r="AE8" s="22" t="s">
        <v>12</v>
      </c>
      <c r="AF8" s="23"/>
      <c r="AG8" s="48"/>
      <c r="AH8" s="50"/>
      <c r="AI8" s="50"/>
      <c r="AJ8" s="50"/>
      <c r="AK8" s="50"/>
      <c r="AL8" s="50"/>
      <c r="AM8" s="50"/>
      <c r="AN8" s="50"/>
    </row>
    <row r="9" spans="1:40" ht="15.95" customHeight="1" x14ac:dyDescent="0.15">
      <c r="A9" s="44">
        <v>4</v>
      </c>
      <c r="B9" s="45" t="str">
        <f>IF(データ２!B8="","",VLOOKUP(A9,データ２!$A$2:$B$200,2))</f>
        <v>旗の台クラブ</v>
      </c>
      <c r="C9" s="18" t="s">
        <v>13</v>
      </c>
      <c r="D9" s="19" t="s">
        <v>12</v>
      </c>
      <c r="E9" s="20">
        <v>3</v>
      </c>
      <c r="F9" s="18" t="s">
        <v>13</v>
      </c>
      <c r="G9" s="19" t="s">
        <v>12</v>
      </c>
      <c r="H9" s="20">
        <v>11</v>
      </c>
      <c r="I9" s="18" t="s">
        <v>13</v>
      </c>
      <c r="J9" s="19" t="s">
        <v>12</v>
      </c>
      <c r="K9" s="20">
        <v>18</v>
      </c>
      <c r="L9" s="38" t="s">
        <v>11</v>
      </c>
      <c r="M9" s="39"/>
      <c r="N9" s="40"/>
      <c r="O9" s="18" t="s">
        <v>13</v>
      </c>
      <c r="P9" s="19" t="s">
        <v>12</v>
      </c>
      <c r="Q9" s="20">
        <v>25</v>
      </c>
      <c r="R9" s="18" t="s">
        <v>13</v>
      </c>
      <c r="S9" s="19" t="s">
        <v>12</v>
      </c>
      <c r="T9" s="20">
        <v>26</v>
      </c>
      <c r="U9" s="18" t="s">
        <v>13</v>
      </c>
      <c r="V9" s="19" t="s">
        <v>12</v>
      </c>
      <c r="W9" s="20">
        <v>27</v>
      </c>
      <c r="X9" s="18" t="s">
        <v>13</v>
      </c>
      <c r="Y9" s="19" t="s">
        <v>12</v>
      </c>
      <c r="Z9" s="20">
        <v>28</v>
      </c>
      <c r="AA9" s="18" t="s">
        <v>13</v>
      </c>
      <c r="AB9" s="19" t="s">
        <v>12</v>
      </c>
      <c r="AC9" s="20">
        <v>29</v>
      </c>
      <c r="AD9" s="18" t="s">
        <v>13</v>
      </c>
      <c r="AE9" s="19" t="s">
        <v>12</v>
      </c>
      <c r="AF9" s="20">
        <v>30</v>
      </c>
      <c r="AG9" s="47">
        <f>COUNTIF(C9:AF10,"○")</f>
        <v>0</v>
      </c>
      <c r="AH9" s="49">
        <f>COUNTIF(C9:AF10,"●")</f>
        <v>0</v>
      </c>
      <c r="AI9" s="49">
        <f>COUNTIF(C9:AF10,"△")</f>
        <v>0</v>
      </c>
      <c r="AJ9" s="49">
        <f t="shared" ref="AJ9" si="11">+AG9*3+AI9*1</f>
        <v>0</v>
      </c>
      <c r="AK9" s="49">
        <f t="shared" ref="AK9" si="12">+E10+H10+K10+N10+Q10+T10+W10+Z10+AC10+AF10</f>
        <v>0</v>
      </c>
      <c r="AL9" s="49">
        <f t="shared" ref="AL9" si="13">+C10+F10+I10+L10+O10+R10+U10+X10+AA10+AD10</f>
        <v>0</v>
      </c>
      <c r="AM9" s="49">
        <f t="shared" ref="AM9" si="14">+RANK(AJ9,$AJ$3:$AJ$22,0)*100+RANK(AK9,$AK$3:$AK$22,1)*10+RANK(AL9,$AL$3:$AL$22,0)</f>
        <v>111</v>
      </c>
      <c r="AN9" s="49">
        <f t="shared" ref="AN9" si="15">+RANK(AM9,$AM$3:$AM$22,1)</f>
        <v>1</v>
      </c>
    </row>
    <row r="10" spans="1:40" ht="15.95" customHeight="1" x14ac:dyDescent="0.15">
      <c r="A10" s="44"/>
      <c r="B10" s="46"/>
      <c r="C10" s="21"/>
      <c r="D10" s="22" t="s">
        <v>12</v>
      </c>
      <c r="E10" s="23"/>
      <c r="F10" s="21"/>
      <c r="G10" s="22" t="s">
        <v>12</v>
      </c>
      <c r="H10" s="23"/>
      <c r="I10" s="21"/>
      <c r="J10" s="22" t="s">
        <v>12</v>
      </c>
      <c r="K10" s="23"/>
      <c r="L10" s="41"/>
      <c r="M10" s="42"/>
      <c r="N10" s="43"/>
      <c r="O10" s="21"/>
      <c r="P10" s="22" t="s">
        <v>12</v>
      </c>
      <c r="Q10" s="23"/>
      <c r="R10" s="21"/>
      <c r="S10" s="22" t="s">
        <v>12</v>
      </c>
      <c r="T10" s="23"/>
      <c r="U10" s="21"/>
      <c r="V10" s="22" t="s">
        <v>12</v>
      </c>
      <c r="W10" s="23"/>
      <c r="X10" s="21"/>
      <c r="Y10" s="22" t="s">
        <v>12</v>
      </c>
      <c r="Z10" s="23"/>
      <c r="AA10" s="21"/>
      <c r="AB10" s="22" t="s">
        <v>12</v>
      </c>
      <c r="AC10" s="23"/>
      <c r="AD10" s="21"/>
      <c r="AE10" s="22" t="s">
        <v>12</v>
      </c>
      <c r="AF10" s="23"/>
      <c r="AG10" s="48"/>
      <c r="AH10" s="50"/>
      <c r="AI10" s="50"/>
      <c r="AJ10" s="50"/>
      <c r="AK10" s="50"/>
      <c r="AL10" s="50"/>
      <c r="AM10" s="50"/>
      <c r="AN10" s="50"/>
    </row>
    <row r="11" spans="1:40" ht="15.95" customHeight="1" x14ac:dyDescent="0.15">
      <c r="A11" s="44">
        <v>5</v>
      </c>
      <c r="B11" s="45" t="str">
        <f>IF(データ２!B10="","",VLOOKUP(A11,データ２!$A$2:$B$200,2))</f>
        <v>メガドリームス</v>
      </c>
      <c r="C11" s="18" t="s">
        <v>13</v>
      </c>
      <c r="D11" s="19" t="s">
        <v>12</v>
      </c>
      <c r="E11" s="20">
        <v>4</v>
      </c>
      <c r="F11" s="18" t="s">
        <v>13</v>
      </c>
      <c r="G11" s="19" t="s">
        <v>12</v>
      </c>
      <c r="H11" s="20">
        <v>12</v>
      </c>
      <c r="I11" s="18" t="s">
        <v>13</v>
      </c>
      <c r="J11" s="19" t="s">
        <v>12</v>
      </c>
      <c r="K11" s="20">
        <v>19</v>
      </c>
      <c r="L11" s="18" t="s">
        <v>13</v>
      </c>
      <c r="M11" s="19" t="s">
        <v>12</v>
      </c>
      <c r="N11" s="20">
        <v>25</v>
      </c>
      <c r="O11" s="38" t="s">
        <v>11</v>
      </c>
      <c r="P11" s="39"/>
      <c r="Q11" s="40"/>
      <c r="R11" s="18" t="s">
        <v>13</v>
      </c>
      <c r="S11" s="19" t="s">
        <v>12</v>
      </c>
      <c r="T11" s="20">
        <v>31</v>
      </c>
      <c r="U11" s="18" t="s">
        <v>13</v>
      </c>
      <c r="V11" s="19" t="s">
        <v>12</v>
      </c>
      <c r="W11" s="20">
        <v>32</v>
      </c>
      <c r="X11" s="18" t="s">
        <v>13</v>
      </c>
      <c r="Y11" s="19" t="s">
        <v>12</v>
      </c>
      <c r="Z11" s="20">
        <v>33</v>
      </c>
      <c r="AA11" s="18" t="s">
        <v>13</v>
      </c>
      <c r="AB11" s="19" t="s">
        <v>12</v>
      </c>
      <c r="AC11" s="20">
        <v>34</v>
      </c>
      <c r="AD11" s="18" t="s">
        <v>13</v>
      </c>
      <c r="AE11" s="19" t="s">
        <v>12</v>
      </c>
      <c r="AF11" s="20">
        <v>35</v>
      </c>
      <c r="AG11" s="47">
        <f>COUNTIF(C11:AF12,"○")</f>
        <v>0</v>
      </c>
      <c r="AH11" s="49">
        <f>COUNTIF(C11:AF12,"●")</f>
        <v>0</v>
      </c>
      <c r="AI11" s="49">
        <f>COUNTIF(C11:AF12,"△")</f>
        <v>0</v>
      </c>
      <c r="AJ11" s="49">
        <f t="shared" ref="AJ11" si="16">+AG11*3+AI11*1</f>
        <v>0</v>
      </c>
      <c r="AK11" s="49">
        <f t="shared" ref="AK11" si="17">+E12+H12+K12+N12+Q12+T12+W12+Z12+AC12+AF12</f>
        <v>0</v>
      </c>
      <c r="AL11" s="49">
        <f t="shared" ref="AL11" si="18">+C12+F12+I12+L12+O12+R12+U12+X12+AA12+AD12</f>
        <v>0</v>
      </c>
      <c r="AM11" s="49">
        <f t="shared" ref="AM11" si="19">+RANK(AJ11,$AJ$3:$AJ$22,0)*100+RANK(AK11,$AK$3:$AK$22,1)*10+RANK(AL11,$AL$3:$AL$22,0)</f>
        <v>111</v>
      </c>
      <c r="AN11" s="49">
        <f t="shared" ref="AN11" si="20">+RANK(AM11,$AM$3:$AM$22,1)</f>
        <v>1</v>
      </c>
    </row>
    <row r="12" spans="1:40" ht="15.95" customHeight="1" x14ac:dyDescent="0.15">
      <c r="A12" s="44"/>
      <c r="B12" s="46"/>
      <c r="C12" s="21"/>
      <c r="D12" s="22" t="s">
        <v>12</v>
      </c>
      <c r="E12" s="23"/>
      <c r="F12" s="21"/>
      <c r="G12" s="22" t="s">
        <v>12</v>
      </c>
      <c r="H12" s="23"/>
      <c r="I12" s="21"/>
      <c r="J12" s="22" t="s">
        <v>12</v>
      </c>
      <c r="K12" s="23"/>
      <c r="L12" s="21"/>
      <c r="M12" s="22" t="s">
        <v>12</v>
      </c>
      <c r="N12" s="23"/>
      <c r="O12" s="41"/>
      <c r="P12" s="42"/>
      <c r="Q12" s="43"/>
      <c r="R12" s="21"/>
      <c r="S12" s="22" t="s">
        <v>12</v>
      </c>
      <c r="T12" s="23"/>
      <c r="U12" s="21"/>
      <c r="V12" s="22" t="s">
        <v>12</v>
      </c>
      <c r="W12" s="23"/>
      <c r="X12" s="21"/>
      <c r="Y12" s="22" t="s">
        <v>12</v>
      </c>
      <c r="Z12" s="23"/>
      <c r="AA12" s="21"/>
      <c r="AB12" s="22" t="s">
        <v>12</v>
      </c>
      <c r="AC12" s="23"/>
      <c r="AD12" s="21"/>
      <c r="AE12" s="22" t="s">
        <v>12</v>
      </c>
      <c r="AF12" s="23"/>
      <c r="AG12" s="48"/>
      <c r="AH12" s="50"/>
      <c r="AI12" s="50"/>
      <c r="AJ12" s="50"/>
      <c r="AK12" s="50"/>
      <c r="AL12" s="50"/>
      <c r="AM12" s="50"/>
      <c r="AN12" s="50"/>
    </row>
    <row r="13" spans="1:40" ht="15.95" customHeight="1" x14ac:dyDescent="0.15">
      <c r="A13" s="44">
        <v>6</v>
      </c>
      <c r="B13" s="45" t="str">
        <f>IF(データ２!B12="","",VLOOKUP(A13,データ２!$A$2:$B$200,2))</f>
        <v>リトルジャイアンツ</v>
      </c>
      <c r="C13" s="18" t="s">
        <v>13</v>
      </c>
      <c r="D13" s="19" t="s">
        <v>12</v>
      </c>
      <c r="E13" s="20">
        <v>5</v>
      </c>
      <c r="F13" s="18" t="s">
        <v>13</v>
      </c>
      <c r="G13" s="19" t="s">
        <v>12</v>
      </c>
      <c r="H13" s="20">
        <v>13</v>
      </c>
      <c r="I13" s="18" t="s">
        <v>13</v>
      </c>
      <c r="J13" s="19" t="s">
        <v>12</v>
      </c>
      <c r="K13" s="20">
        <v>20</v>
      </c>
      <c r="L13" s="18" t="s">
        <v>13</v>
      </c>
      <c r="M13" s="19" t="s">
        <v>12</v>
      </c>
      <c r="N13" s="20">
        <v>26</v>
      </c>
      <c r="O13" s="18" t="s">
        <v>13</v>
      </c>
      <c r="P13" s="19" t="s">
        <v>12</v>
      </c>
      <c r="Q13" s="20">
        <v>31</v>
      </c>
      <c r="R13" s="38" t="s">
        <v>11</v>
      </c>
      <c r="S13" s="39"/>
      <c r="T13" s="40"/>
      <c r="U13" s="18" t="s">
        <v>13</v>
      </c>
      <c r="V13" s="19" t="s">
        <v>12</v>
      </c>
      <c r="W13" s="20">
        <v>36</v>
      </c>
      <c r="X13" s="18" t="s">
        <v>13</v>
      </c>
      <c r="Y13" s="19" t="s">
        <v>12</v>
      </c>
      <c r="Z13" s="20">
        <v>37</v>
      </c>
      <c r="AA13" s="18" t="s">
        <v>13</v>
      </c>
      <c r="AB13" s="19" t="s">
        <v>12</v>
      </c>
      <c r="AC13" s="20">
        <v>38</v>
      </c>
      <c r="AD13" s="18" t="s">
        <v>13</v>
      </c>
      <c r="AE13" s="19" t="s">
        <v>12</v>
      </c>
      <c r="AF13" s="20">
        <v>39</v>
      </c>
      <c r="AG13" s="47">
        <f>COUNTIF(C13:AF14,"○")</f>
        <v>0</v>
      </c>
      <c r="AH13" s="49">
        <f>COUNTIF(C13:AF14,"●")</f>
        <v>0</v>
      </c>
      <c r="AI13" s="49">
        <f>COUNTIF(C13:AF14,"△")</f>
        <v>0</v>
      </c>
      <c r="AJ13" s="49">
        <f t="shared" ref="AJ13" si="21">+AG13*3+AI13*1</f>
        <v>0</v>
      </c>
      <c r="AK13" s="49">
        <f t="shared" ref="AK13" si="22">+E14+H14+K14+N14+Q14+T14+W14+Z14+AC14+AF14</f>
        <v>0</v>
      </c>
      <c r="AL13" s="49">
        <f t="shared" ref="AL13" si="23">+C14+F14+I14+L14+O14+R14+U14+X14+AA14+AD14</f>
        <v>0</v>
      </c>
      <c r="AM13" s="49">
        <f t="shared" ref="AM13" si="24">+RANK(AJ13,$AJ$3:$AJ$22,0)*100+RANK(AK13,$AK$3:$AK$22,1)*10+RANK(AL13,$AL$3:$AL$22,0)</f>
        <v>111</v>
      </c>
      <c r="AN13" s="49">
        <f t="shared" ref="AN13" si="25">+RANK(AM13,$AM$3:$AM$22,1)</f>
        <v>1</v>
      </c>
    </row>
    <row r="14" spans="1:40" ht="15.95" customHeight="1" x14ac:dyDescent="0.15">
      <c r="A14" s="44"/>
      <c r="B14" s="46"/>
      <c r="C14" s="21"/>
      <c r="D14" s="22" t="s">
        <v>12</v>
      </c>
      <c r="E14" s="23"/>
      <c r="F14" s="21"/>
      <c r="G14" s="22" t="s">
        <v>12</v>
      </c>
      <c r="H14" s="23"/>
      <c r="I14" s="21"/>
      <c r="J14" s="22" t="s">
        <v>12</v>
      </c>
      <c r="K14" s="23"/>
      <c r="L14" s="21"/>
      <c r="M14" s="22" t="s">
        <v>12</v>
      </c>
      <c r="N14" s="23"/>
      <c r="O14" s="21"/>
      <c r="P14" s="22" t="s">
        <v>12</v>
      </c>
      <c r="Q14" s="23"/>
      <c r="R14" s="41"/>
      <c r="S14" s="42"/>
      <c r="T14" s="43"/>
      <c r="U14" s="21"/>
      <c r="V14" s="22" t="s">
        <v>12</v>
      </c>
      <c r="W14" s="23"/>
      <c r="X14" s="21"/>
      <c r="Y14" s="22" t="s">
        <v>12</v>
      </c>
      <c r="Z14" s="23"/>
      <c r="AA14" s="21"/>
      <c r="AB14" s="22" t="s">
        <v>12</v>
      </c>
      <c r="AC14" s="23"/>
      <c r="AD14" s="21"/>
      <c r="AE14" s="22" t="s">
        <v>12</v>
      </c>
      <c r="AF14" s="23"/>
      <c r="AG14" s="48"/>
      <c r="AH14" s="50"/>
      <c r="AI14" s="50"/>
      <c r="AJ14" s="50"/>
      <c r="AK14" s="50"/>
      <c r="AL14" s="50"/>
      <c r="AM14" s="50"/>
      <c r="AN14" s="50"/>
    </row>
    <row r="15" spans="1:40" ht="15.95" customHeight="1" x14ac:dyDescent="0.15">
      <c r="A15" s="44">
        <v>7</v>
      </c>
      <c r="B15" s="45" t="str">
        <f>IF(データ２!B14="","",VLOOKUP(A15,データ２!$A$2:$B$200,2))</f>
        <v>東雲メッツ</v>
      </c>
      <c r="C15" s="18" t="s">
        <v>13</v>
      </c>
      <c r="D15" s="19" t="s">
        <v>12</v>
      </c>
      <c r="E15" s="20">
        <v>6</v>
      </c>
      <c r="F15" s="18" t="s">
        <v>13</v>
      </c>
      <c r="G15" s="19" t="s">
        <v>12</v>
      </c>
      <c r="H15" s="20">
        <v>14</v>
      </c>
      <c r="I15" s="18" t="s">
        <v>13</v>
      </c>
      <c r="J15" s="19" t="s">
        <v>12</v>
      </c>
      <c r="K15" s="20">
        <v>21</v>
      </c>
      <c r="L15" s="18" t="s">
        <v>13</v>
      </c>
      <c r="M15" s="19" t="s">
        <v>12</v>
      </c>
      <c r="N15" s="20">
        <v>27</v>
      </c>
      <c r="O15" s="18" t="s">
        <v>13</v>
      </c>
      <c r="P15" s="19" t="s">
        <v>12</v>
      </c>
      <c r="Q15" s="20">
        <v>32</v>
      </c>
      <c r="R15" s="18" t="s">
        <v>13</v>
      </c>
      <c r="S15" s="19" t="s">
        <v>12</v>
      </c>
      <c r="T15" s="20">
        <v>36</v>
      </c>
      <c r="U15" s="38" t="s">
        <v>11</v>
      </c>
      <c r="V15" s="39"/>
      <c r="W15" s="40"/>
      <c r="X15" s="18" t="s">
        <v>13</v>
      </c>
      <c r="Y15" s="19" t="s">
        <v>12</v>
      </c>
      <c r="Z15" s="20">
        <v>40</v>
      </c>
      <c r="AA15" s="18" t="s">
        <v>13</v>
      </c>
      <c r="AB15" s="19" t="s">
        <v>12</v>
      </c>
      <c r="AC15" s="20">
        <v>41</v>
      </c>
      <c r="AD15" s="18" t="s">
        <v>13</v>
      </c>
      <c r="AE15" s="19" t="s">
        <v>12</v>
      </c>
      <c r="AF15" s="20">
        <v>42</v>
      </c>
      <c r="AG15" s="47">
        <f>COUNTIF(C15:AF16,"○")</f>
        <v>0</v>
      </c>
      <c r="AH15" s="49">
        <f>COUNTIF(C15:AF16,"●")</f>
        <v>0</v>
      </c>
      <c r="AI15" s="49">
        <f>COUNTIF(C15:AF16,"△")</f>
        <v>0</v>
      </c>
      <c r="AJ15" s="49">
        <f t="shared" ref="AJ15" si="26">+AG15*3+AI15*1</f>
        <v>0</v>
      </c>
      <c r="AK15" s="49">
        <f t="shared" ref="AK15" si="27">+E16+H16+K16+N16+Q16+T16+W16+Z16+AC16+AF16</f>
        <v>0</v>
      </c>
      <c r="AL15" s="49">
        <f t="shared" ref="AL15" si="28">+C16+F16+I16+L16+O16+R16+U16+X16+AA16+AD16</f>
        <v>0</v>
      </c>
      <c r="AM15" s="49">
        <f t="shared" ref="AM15" si="29">+RANK(AJ15,$AJ$3:$AJ$22,0)*100+RANK(AK15,$AK$3:$AK$22,1)*10+RANK(AL15,$AL$3:$AL$22,0)</f>
        <v>111</v>
      </c>
      <c r="AN15" s="49">
        <f t="shared" ref="AN15" si="30">+RANK(AM15,$AM$3:$AM$22,1)</f>
        <v>1</v>
      </c>
    </row>
    <row r="16" spans="1:40" ht="15.95" customHeight="1" x14ac:dyDescent="0.15">
      <c r="A16" s="44"/>
      <c r="B16" s="46"/>
      <c r="C16" s="21"/>
      <c r="D16" s="22" t="s">
        <v>12</v>
      </c>
      <c r="E16" s="23"/>
      <c r="F16" s="21"/>
      <c r="G16" s="22" t="s">
        <v>12</v>
      </c>
      <c r="H16" s="23"/>
      <c r="I16" s="21"/>
      <c r="J16" s="22" t="s">
        <v>12</v>
      </c>
      <c r="K16" s="23"/>
      <c r="L16" s="21"/>
      <c r="M16" s="22" t="s">
        <v>12</v>
      </c>
      <c r="N16" s="23"/>
      <c r="O16" s="21"/>
      <c r="P16" s="22" t="s">
        <v>12</v>
      </c>
      <c r="Q16" s="23"/>
      <c r="R16" s="21"/>
      <c r="S16" s="22" t="s">
        <v>12</v>
      </c>
      <c r="T16" s="23"/>
      <c r="U16" s="41"/>
      <c r="V16" s="42"/>
      <c r="W16" s="43"/>
      <c r="X16" s="21"/>
      <c r="Y16" s="22" t="s">
        <v>12</v>
      </c>
      <c r="Z16" s="23"/>
      <c r="AA16" s="21"/>
      <c r="AB16" s="22" t="s">
        <v>12</v>
      </c>
      <c r="AC16" s="23"/>
      <c r="AD16" s="21"/>
      <c r="AE16" s="22" t="s">
        <v>12</v>
      </c>
      <c r="AF16" s="23"/>
      <c r="AG16" s="48"/>
      <c r="AH16" s="50"/>
      <c r="AI16" s="50"/>
      <c r="AJ16" s="50"/>
      <c r="AK16" s="50"/>
      <c r="AL16" s="50"/>
      <c r="AM16" s="50"/>
      <c r="AN16" s="50"/>
    </row>
    <row r="17" spans="1:40" ht="15.95" customHeight="1" x14ac:dyDescent="0.15">
      <c r="A17" s="44">
        <v>8</v>
      </c>
      <c r="B17" s="45" t="str">
        <f>IF(データ２!B16="","",VLOOKUP(A17,データ２!$A$2:$B$200,2))</f>
        <v>松島ファルコンズ</v>
      </c>
      <c r="C17" s="18" t="s">
        <v>13</v>
      </c>
      <c r="D17" s="19" t="s">
        <v>12</v>
      </c>
      <c r="E17" s="20">
        <v>7</v>
      </c>
      <c r="F17" s="18" t="s">
        <v>13</v>
      </c>
      <c r="G17" s="19" t="s">
        <v>12</v>
      </c>
      <c r="H17" s="20">
        <v>15</v>
      </c>
      <c r="I17" s="18" t="s">
        <v>13</v>
      </c>
      <c r="J17" s="19" t="s">
        <v>12</v>
      </c>
      <c r="K17" s="20">
        <v>22</v>
      </c>
      <c r="L17" s="18" t="s">
        <v>13</v>
      </c>
      <c r="M17" s="19" t="s">
        <v>12</v>
      </c>
      <c r="N17" s="20">
        <v>28</v>
      </c>
      <c r="O17" s="18" t="s">
        <v>13</v>
      </c>
      <c r="P17" s="19" t="s">
        <v>12</v>
      </c>
      <c r="Q17" s="20">
        <v>33</v>
      </c>
      <c r="R17" s="18" t="s">
        <v>13</v>
      </c>
      <c r="S17" s="19" t="s">
        <v>12</v>
      </c>
      <c r="T17" s="20">
        <v>37</v>
      </c>
      <c r="U17" s="18" t="s">
        <v>13</v>
      </c>
      <c r="V17" s="19" t="s">
        <v>12</v>
      </c>
      <c r="W17" s="20">
        <v>40</v>
      </c>
      <c r="X17" s="38" t="s">
        <v>11</v>
      </c>
      <c r="Y17" s="39"/>
      <c r="Z17" s="40"/>
      <c r="AA17" s="18" t="s">
        <v>13</v>
      </c>
      <c r="AB17" s="19" t="s">
        <v>12</v>
      </c>
      <c r="AC17" s="20">
        <v>43</v>
      </c>
      <c r="AD17" s="18" t="s">
        <v>13</v>
      </c>
      <c r="AE17" s="19" t="s">
        <v>12</v>
      </c>
      <c r="AF17" s="20">
        <v>44</v>
      </c>
      <c r="AG17" s="47">
        <f>COUNTIF(C17:AF18,"○")</f>
        <v>0</v>
      </c>
      <c r="AH17" s="49">
        <f>COUNTIF(C17:AF18,"●")</f>
        <v>0</v>
      </c>
      <c r="AI17" s="49">
        <f>COUNTIF(C17:AF18,"△")</f>
        <v>0</v>
      </c>
      <c r="AJ17" s="49">
        <f t="shared" ref="AJ17" si="31">+AG17*3+AI17*1</f>
        <v>0</v>
      </c>
      <c r="AK17" s="49">
        <f t="shared" ref="AK17" si="32">+E18+H18+K18+N18+Q18+T18+W18+Z18+AC18+AF18</f>
        <v>0</v>
      </c>
      <c r="AL17" s="49">
        <f t="shared" ref="AL17" si="33">+C18+F18+I18+L18+O18+R18+U18+X18+AA18+AD18</f>
        <v>0</v>
      </c>
      <c r="AM17" s="49">
        <f t="shared" ref="AM17" si="34">+RANK(AJ17,$AJ$3:$AJ$22,0)*100+RANK(AK17,$AK$3:$AK$22,1)*10+RANK(AL17,$AL$3:$AL$22,0)</f>
        <v>111</v>
      </c>
      <c r="AN17" s="49">
        <f t="shared" ref="AN17" si="35">+RANK(AM17,$AM$3:$AM$22,1)</f>
        <v>1</v>
      </c>
    </row>
    <row r="18" spans="1:40" ht="15.95" customHeight="1" x14ac:dyDescent="0.15">
      <c r="A18" s="44"/>
      <c r="B18" s="46"/>
      <c r="C18" s="21"/>
      <c r="D18" s="22" t="s">
        <v>12</v>
      </c>
      <c r="E18" s="23"/>
      <c r="F18" s="21"/>
      <c r="G18" s="22" t="s">
        <v>12</v>
      </c>
      <c r="H18" s="23"/>
      <c r="I18" s="21"/>
      <c r="J18" s="22" t="s">
        <v>12</v>
      </c>
      <c r="K18" s="23"/>
      <c r="L18" s="21"/>
      <c r="M18" s="22" t="s">
        <v>12</v>
      </c>
      <c r="N18" s="23"/>
      <c r="O18" s="21"/>
      <c r="P18" s="22" t="s">
        <v>12</v>
      </c>
      <c r="Q18" s="23"/>
      <c r="R18" s="21"/>
      <c r="S18" s="22" t="s">
        <v>12</v>
      </c>
      <c r="T18" s="23"/>
      <c r="U18" s="21"/>
      <c r="V18" s="22" t="s">
        <v>12</v>
      </c>
      <c r="W18" s="23"/>
      <c r="X18" s="41"/>
      <c r="Y18" s="42"/>
      <c r="Z18" s="43"/>
      <c r="AA18" s="21"/>
      <c r="AB18" s="22" t="s">
        <v>12</v>
      </c>
      <c r="AC18" s="23"/>
      <c r="AD18" s="21"/>
      <c r="AE18" s="22" t="s">
        <v>12</v>
      </c>
      <c r="AF18" s="23"/>
      <c r="AG18" s="48"/>
      <c r="AH18" s="50"/>
      <c r="AI18" s="50"/>
      <c r="AJ18" s="50"/>
      <c r="AK18" s="50"/>
      <c r="AL18" s="50"/>
      <c r="AM18" s="50"/>
      <c r="AN18" s="50"/>
    </row>
    <row r="19" spans="1:40" ht="15.95" customHeight="1" x14ac:dyDescent="0.15">
      <c r="A19" s="44">
        <v>9</v>
      </c>
      <c r="B19" s="45" t="str">
        <f>IF(データ２!B18="","",VLOOKUP(A19,データ２!$A$2:$B$200,2))</f>
        <v>駒込ベアーズ</v>
      </c>
      <c r="C19" s="18" t="s">
        <v>13</v>
      </c>
      <c r="D19" s="19" t="s">
        <v>12</v>
      </c>
      <c r="E19" s="20">
        <v>8</v>
      </c>
      <c r="F19" s="18" t="s">
        <v>13</v>
      </c>
      <c r="G19" s="19" t="s">
        <v>12</v>
      </c>
      <c r="H19" s="20">
        <v>16</v>
      </c>
      <c r="I19" s="18" t="s">
        <v>13</v>
      </c>
      <c r="J19" s="19" t="s">
        <v>12</v>
      </c>
      <c r="K19" s="20">
        <v>23</v>
      </c>
      <c r="L19" s="18" t="s">
        <v>13</v>
      </c>
      <c r="M19" s="19" t="s">
        <v>12</v>
      </c>
      <c r="N19" s="20">
        <v>29</v>
      </c>
      <c r="O19" s="18" t="s">
        <v>13</v>
      </c>
      <c r="P19" s="19" t="s">
        <v>12</v>
      </c>
      <c r="Q19" s="20">
        <v>34</v>
      </c>
      <c r="R19" s="18" t="s">
        <v>13</v>
      </c>
      <c r="S19" s="19" t="s">
        <v>12</v>
      </c>
      <c r="T19" s="20">
        <v>38</v>
      </c>
      <c r="U19" s="18" t="s">
        <v>13</v>
      </c>
      <c r="V19" s="19" t="s">
        <v>12</v>
      </c>
      <c r="W19" s="20">
        <v>41</v>
      </c>
      <c r="X19" s="18" t="s">
        <v>13</v>
      </c>
      <c r="Y19" s="19" t="s">
        <v>12</v>
      </c>
      <c r="Z19" s="20">
        <v>43</v>
      </c>
      <c r="AA19" s="38" t="s">
        <v>11</v>
      </c>
      <c r="AB19" s="39"/>
      <c r="AC19" s="40"/>
      <c r="AD19" s="18" t="s">
        <v>13</v>
      </c>
      <c r="AE19" s="19" t="s">
        <v>12</v>
      </c>
      <c r="AF19" s="20">
        <v>45</v>
      </c>
      <c r="AG19" s="47">
        <f>COUNTIF(C19:AF20,"○")</f>
        <v>0</v>
      </c>
      <c r="AH19" s="49">
        <f>COUNTIF(C19:AF20,"●")</f>
        <v>0</v>
      </c>
      <c r="AI19" s="49">
        <f>COUNTIF(C19:AF20,"△")</f>
        <v>0</v>
      </c>
      <c r="AJ19" s="49">
        <f t="shared" ref="AJ19" si="36">+AG19*3+AI19*1</f>
        <v>0</v>
      </c>
      <c r="AK19" s="49">
        <f t="shared" ref="AK19" si="37">+E20+H20+K20+N20+Q20+T20+W20+Z20+AC20+AF20</f>
        <v>0</v>
      </c>
      <c r="AL19" s="49">
        <f t="shared" ref="AL19" si="38">+C20+F20+I20+L20+O20+R20+U20+X20+AA20+AD20</f>
        <v>0</v>
      </c>
      <c r="AM19" s="49">
        <f t="shared" ref="AM19" si="39">+RANK(AJ19,$AJ$3:$AJ$22,0)*100+RANK(AK19,$AK$3:$AK$22,1)*10+RANK(AL19,$AL$3:$AL$22,0)</f>
        <v>111</v>
      </c>
      <c r="AN19" s="49">
        <f t="shared" ref="AN19" si="40">+RANK(AM19,$AM$3:$AM$22,1)</f>
        <v>1</v>
      </c>
    </row>
    <row r="20" spans="1:40" ht="15.95" customHeight="1" x14ac:dyDescent="0.15">
      <c r="A20" s="44"/>
      <c r="B20" s="46"/>
      <c r="C20" s="21"/>
      <c r="D20" s="22" t="s">
        <v>12</v>
      </c>
      <c r="E20" s="23"/>
      <c r="F20" s="21"/>
      <c r="G20" s="22" t="s">
        <v>12</v>
      </c>
      <c r="H20" s="23"/>
      <c r="I20" s="21"/>
      <c r="J20" s="22" t="s">
        <v>12</v>
      </c>
      <c r="K20" s="23"/>
      <c r="L20" s="21"/>
      <c r="M20" s="22" t="s">
        <v>12</v>
      </c>
      <c r="N20" s="23"/>
      <c r="O20" s="21"/>
      <c r="P20" s="22" t="s">
        <v>12</v>
      </c>
      <c r="Q20" s="23"/>
      <c r="R20" s="21"/>
      <c r="S20" s="22" t="s">
        <v>12</v>
      </c>
      <c r="T20" s="23"/>
      <c r="U20" s="21"/>
      <c r="V20" s="22" t="s">
        <v>12</v>
      </c>
      <c r="W20" s="23"/>
      <c r="X20" s="21"/>
      <c r="Y20" s="22" t="s">
        <v>12</v>
      </c>
      <c r="Z20" s="23"/>
      <c r="AA20" s="41"/>
      <c r="AB20" s="42"/>
      <c r="AC20" s="43"/>
      <c r="AD20" s="21"/>
      <c r="AE20" s="22" t="s">
        <v>12</v>
      </c>
      <c r="AF20" s="23"/>
      <c r="AG20" s="48"/>
      <c r="AH20" s="50"/>
      <c r="AI20" s="50"/>
      <c r="AJ20" s="50"/>
      <c r="AK20" s="50"/>
      <c r="AL20" s="50"/>
      <c r="AM20" s="50"/>
      <c r="AN20" s="50"/>
    </row>
    <row r="21" spans="1:40" ht="15.95" customHeight="1" x14ac:dyDescent="0.15">
      <c r="A21" s="44">
        <v>10</v>
      </c>
      <c r="B21" s="45" t="str">
        <f>IF(データ２!B20="","",VLOOKUP(A21,データ２!$A$2:$B$200,2))</f>
        <v>淀四ライオンズ</v>
      </c>
      <c r="C21" s="18" t="s">
        <v>13</v>
      </c>
      <c r="D21" s="19" t="s">
        <v>12</v>
      </c>
      <c r="E21" s="20">
        <v>9</v>
      </c>
      <c r="F21" s="18" t="s">
        <v>13</v>
      </c>
      <c r="G21" s="19" t="s">
        <v>12</v>
      </c>
      <c r="H21" s="20">
        <v>17</v>
      </c>
      <c r="I21" s="18" t="s">
        <v>13</v>
      </c>
      <c r="J21" s="19" t="s">
        <v>12</v>
      </c>
      <c r="K21" s="20">
        <v>24</v>
      </c>
      <c r="L21" s="18" t="s">
        <v>13</v>
      </c>
      <c r="M21" s="19" t="s">
        <v>12</v>
      </c>
      <c r="N21" s="20">
        <v>30</v>
      </c>
      <c r="O21" s="18" t="s">
        <v>13</v>
      </c>
      <c r="P21" s="19" t="s">
        <v>12</v>
      </c>
      <c r="Q21" s="20">
        <v>35</v>
      </c>
      <c r="R21" s="18" t="s">
        <v>13</v>
      </c>
      <c r="S21" s="19" t="s">
        <v>12</v>
      </c>
      <c r="T21" s="20">
        <v>39</v>
      </c>
      <c r="U21" s="18" t="s">
        <v>13</v>
      </c>
      <c r="V21" s="19" t="s">
        <v>12</v>
      </c>
      <c r="W21" s="20">
        <v>42</v>
      </c>
      <c r="X21" s="18" t="s">
        <v>13</v>
      </c>
      <c r="Y21" s="19" t="s">
        <v>12</v>
      </c>
      <c r="Z21" s="20">
        <v>44</v>
      </c>
      <c r="AA21" s="18" t="s">
        <v>13</v>
      </c>
      <c r="AB21" s="19" t="s">
        <v>12</v>
      </c>
      <c r="AC21" s="20">
        <v>45</v>
      </c>
      <c r="AD21" s="38" t="s">
        <v>11</v>
      </c>
      <c r="AE21" s="39"/>
      <c r="AF21" s="40"/>
      <c r="AG21" s="47">
        <f>COUNTIF(C21:AF22,"○")</f>
        <v>0</v>
      </c>
      <c r="AH21" s="49">
        <f>COUNTIF(C21:AF22,"●")</f>
        <v>0</v>
      </c>
      <c r="AI21" s="49">
        <f>COUNTIF(C21:AF22,"△")</f>
        <v>0</v>
      </c>
      <c r="AJ21" s="49">
        <f t="shared" ref="AJ21" si="41">+AG21*3+AI21*1</f>
        <v>0</v>
      </c>
      <c r="AK21" s="49">
        <f t="shared" ref="AK21" si="42">+E22+H22+K22+N22+Q22+T22+W22+Z22+AC22+AF22</f>
        <v>0</v>
      </c>
      <c r="AL21" s="49">
        <f t="shared" ref="AL21" si="43">+C22+F22+I22+L22+O22+R22+U22+X22+AA22+AD22</f>
        <v>0</v>
      </c>
      <c r="AM21" s="49">
        <f t="shared" ref="AM21" si="44">+RANK(AJ21,$AJ$3:$AJ$22,0)*100+RANK(AK21,$AK$3:$AK$22,1)*10+RANK(AL21,$AL$3:$AL$22,0)</f>
        <v>111</v>
      </c>
      <c r="AN21" s="49">
        <f t="shared" ref="AN21" si="45">+RANK(AM21,$AM$3:$AM$22,1)</f>
        <v>1</v>
      </c>
    </row>
    <row r="22" spans="1:40" ht="15.95" customHeight="1" x14ac:dyDescent="0.15">
      <c r="A22" s="44"/>
      <c r="B22" s="46"/>
      <c r="C22" s="21"/>
      <c r="D22" s="22" t="s">
        <v>12</v>
      </c>
      <c r="E22" s="23"/>
      <c r="F22" s="21"/>
      <c r="G22" s="22" t="s">
        <v>12</v>
      </c>
      <c r="H22" s="23"/>
      <c r="I22" s="21"/>
      <c r="J22" s="22" t="s">
        <v>12</v>
      </c>
      <c r="K22" s="23"/>
      <c r="L22" s="21"/>
      <c r="M22" s="22" t="s">
        <v>12</v>
      </c>
      <c r="N22" s="23"/>
      <c r="O22" s="21"/>
      <c r="P22" s="22" t="s">
        <v>12</v>
      </c>
      <c r="Q22" s="23"/>
      <c r="R22" s="21"/>
      <c r="S22" s="22" t="s">
        <v>12</v>
      </c>
      <c r="T22" s="23"/>
      <c r="U22" s="21"/>
      <c r="V22" s="22" t="s">
        <v>12</v>
      </c>
      <c r="W22" s="23"/>
      <c r="X22" s="21"/>
      <c r="Y22" s="22" t="s">
        <v>12</v>
      </c>
      <c r="Z22" s="23"/>
      <c r="AA22" s="21"/>
      <c r="AB22" s="22" t="s">
        <v>12</v>
      </c>
      <c r="AC22" s="23"/>
      <c r="AD22" s="41"/>
      <c r="AE22" s="42"/>
      <c r="AF22" s="43"/>
      <c r="AG22" s="48"/>
      <c r="AH22" s="50"/>
      <c r="AI22" s="50"/>
      <c r="AJ22" s="50"/>
      <c r="AK22" s="50"/>
      <c r="AL22" s="50"/>
      <c r="AM22" s="50"/>
      <c r="AN22" s="50"/>
    </row>
    <row r="23" spans="1:40" ht="14.1" customHeight="1" x14ac:dyDescent="0.15">
      <c r="A23" s="7"/>
      <c r="B23" s="1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13">
        <f>SUM(AG3:AG22)</f>
        <v>0</v>
      </c>
      <c r="AH23" s="13">
        <f>SUM(AH3:AH22)</f>
        <v>0</v>
      </c>
      <c r="AI23" s="13">
        <f>SUM(AI3:AI22)</f>
        <v>0</v>
      </c>
      <c r="AK23" s="13">
        <f>SUM(AK3:AK22)</f>
        <v>0</v>
      </c>
      <c r="AL23" s="13">
        <f>SUM(AL3:AL22)</f>
        <v>0</v>
      </c>
    </row>
    <row r="24" spans="1:40" ht="14.1" customHeight="1" x14ac:dyDescent="0.15">
      <c r="A24" s="7"/>
      <c r="B24" s="1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3"/>
      <c r="AH24" s="13"/>
      <c r="AI24" s="13"/>
    </row>
    <row r="25" spans="1:40" ht="14.1" customHeight="1" x14ac:dyDescent="0.15">
      <c r="A25" s="7"/>
      <c r="B25" s="1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13"/>
      <c r="AH25" s="13"/>
      <c r="AI25" s="13"/>
    </row>
    <row r="30" spans="1:40" x14ac:dyDescent="0.15">
      <c r="B30" s="8" t="str">
        <f>+データ１!$B$2</f>
        <v>2018/2/18</v>
      </c>
      <c r="C30" s="5" t="str">
        <f>+データ１!$B$4</f>
        <v xml:space="preserve">2018年 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40" ht="129.94999999999999" customHeight="1" x14ac:dyDescent="0.15">
      <c r="B31" s="16" t="str">
        <f>+データ１!B8</f>
        <v>スーパーリ－グ 　　                  　　　 第１２回大会  　　　        　Ｂブロック     　　              ２０１８</v>
      </c>
      <c r="C31" s="51" t="str">
        <f>+IF(B32="","",+B32)</f>
        <v>ゼットタイガー</v>
      </c>
      <c r="D31" s="52"/>
      <c r="E31" s="53"/>
      <c r="F31" s="51" t="str">
        <f>+IF(B34="","",+B34)</f>
        <v>久我山イーグルス</v>
      </c>
      <c r="G31" s="52"/>
      <c r="H31" s="53"/>
      <c r="I31" s="51" t="str">
        <f>+IF(B36="","",+B36)</f>
        <v>砧南球友</v>
      </c>
      <c r="J31" s="52"/>
      <c r="K31" s="53"/>
      <c r="L31" s="51" t="str">
        <f>+IF(B38="","",+B38)</f>
        <v>中央バンディーズ</v>
      </c>
      <c r="M31" s="52"/>
      <c r="N31" s="53"/>
      <c r="O31" s="51" t="str">
        <f>+IF(B40="","",+B40)</f>
        <v>ラビットタイガース</v>
      </c>
      <c r="P31" s="52"/>
      <c r="Q31" s="53"/>
      <c r="R31" s="51" t="str">
        <f>+IF(B42="","",+B42)</f>
        <v>レッドシャークス</v>
      </c>
      <c r="S31" s="52"/>
      <c r="T31" s="53"/>
      <c r="U31" s="51" t="str">
        <f>+IF(B44="","",+B44)</f>
        <v>新田ファイヤーズ</v>
      </c>
      <c r="V31" s="52"/>
      <c r="W31" s="53"/>
      <c r="X31" s="51" t="str">
        <f>+IF(B46="","",+B46)</f>
        <v>本村クラブ</v>
      </c>
      <c r="Y31" s="52"/>
      <c r="Z31" s="53"/>
      <c r="AA31" s="51" t="str">
        <f>+IF(B48="","",+B48)</f>
        <v>ゴッドイーグルス</v>
      </c>
      <c r="AB31" s="52"/>
      <c r="AC31" s="53"/>
      <c r="AD31" s="51" t="str">
        <f>+IF(B50="","",+B50)</f>
        <v>ブルースカイズ</v>
      </c>
      <c r="AE31" s="52"/>
      <c r="AF31" s="53"/>
      <c r="AG31" s="17" t="s">
        <v>0</v>
      </c>
      <c r="AH31" s="11" t="s">
        <v>1</v>
      </c>
      <c r="AI31" s="11" t="s">
        <v>2</v>
      </c>
      <c r="AJ31" s="9" t="s">
        <v>6</v>
      </c>
      <c r="AK31" s="10" t="s">
        <v>8</v>
      </c>
      <c r="AL31" s="10" t="s">
        <v>9</v>
      </c>
      <c r="AM31" s="10" t="s">
        <v>101</v>
      </c>
      <c r="AN31" s="9" t="s">
        <v>7</v>
      </c>
    </row>
    <row r="32" spans="1:40" ht="15.95" customHeight="1" x14ac:dyDescent="0.15">
      <c r="A32" s="44">
        <v>11</v>
      </c>
      <c r="B32" s="45" t="str">
        <f>IF(データ２!B22="","",VLOOKUP(A32,データ２!$A$2:$B$200,2))</f>
        <v>ゼットタイガー</v>
      </c>
      <c r="C32" s="38" t="s">
        <v>11</v>
      </c>
      <c r="D32" s="39"/>
      <c r="E32" s="40"/>
      <c r="F32" s="18" t="s">
        <v>146</v>
      </c>
      <c r="G32" s="19" t="s">
        <v>12</v>
      </c>
      <c r="H32" s="20">
        <v>1</v>
      </c>
      <c r="I32" s="18" t="s">
        <v>146</v>
      </c>
      <c r="J32" s="19" t="s">
        <v>12</v>
      </c>
      <c r="K32" s="20">
        <v>2</v>
      </c>
      <c r="L32" s="18" t="s">
        <v>146</v>
      </c>
      <c r="M32" s="19" t="s">
        <v>12</v>
      </c>
      <c r="N32" s="20">
        <v>3</v>
      </c>
      <c r="O32" s="18" t="s">
        <v>146</v>
      </c>
      <c r="P32" s="19" t="s">
        <v>12</v>
      </c>
      <c r="Q32" s="20">
        <v>4</v>
      </c>
      <c r="R32" s="18" t="s">
        <v>146</v>
      </c>
      <c r="S32" s="19" t="s">
        <v>12</v>
      </c>
      <c r="T32" s="20">
        <v>5</v>
      </c>
      <c r="U32" s="18" t="s">
        <v>146</v>
      </c>
      <c r="V32" s="19" t="s">
        <v>12</v>
      </c>
      <c r="W32" s="20">
        <v>6</v>
      </c>
      <c r="X32" s="18" t="s">
        <v>146</v>
      </c>
      <c r="Y32" s="19" t="s">
        <v>12</v>
      </c>
      <c r="Z32" s="20">
        <v>7</v>
      </c>
      <c r="AA32" s="18" t="s">
        <v>146</v>
      </c>
      <c r="AB32" s="19" t="s">
        <v>12</v>
      </c>
      <c r="AC32" s="20">
        <v>8</v>
      </c>
      <c r="AD32" s="18" t="s">
        <v>146</v>
      </c>
      <c r="AE32" s="19" t="s">
        <v>12</v>
      </c>
      <c r="AF32" s="20">
        <v>9</v>
      </c>
      <c r="AG32" s="47">
        <f>COUNTIF(C32:AF33,"○")</f>
        <v>0</v>
      </c>
      <c r="AH32" s="49">
        <f>COUNTIF(C32:AF33,"●")</f>
        <v>0</v>
      </c>
      <c r="AI32" s="49">
        <f>COUNTIF(C32:AF33,"△")</f>
        <v>0</v>
      </c>
      <c r="AJ32" s="49">
        <f t="shared" ref="AJ32" si="46">+AG32*3+AI32*1</f>
        <v>0</v>
      </c>
      <c r="AK32" s="49">
        <f>+E33+H33+K33+N33+Q33+T33+W33+Z33+AC33+AF33</f>
        <v>0</v>
      </c>
      <c r="AL32" s="49">
        <f>+C33+F33+I33+L33+O33+R33+U33+X33+AA33+AD33</f>
        <v>0</v>
      </c>
      <c r="AM32" s="49">
        <f>+RANK(AJ32,$AJ$32:$AJ$50,0)*100+RANK(AK32,$AK$32:$AK$50,1)*10+RANK(AL32,$AL$32:$AL$50,0)</f>
        <v>111</v>
      </c>
      <c r="AN32" s="49">
        <f>+RANK(AM32,$AM$32:$AM$50,1)</f>
        <v>1</v>
      </c>
    </row>
    <row r="33" spans="1:40" ht="15.95" customHeight="1" x14ac:dyDescent="0.15">
      <c r="A33" s="44"/>
      <c r="B33" s="46"/>
      <c r="C33" s="41"/>
      <c r="D33" s="42"/>
      <c r="E33" s="43"/>
      <c r="F33" s="21"/>
      <c r="G33" s="22" t="s">
        <v>12</v>
      </c>
      <c r="H33" s="23"/>
      <c r="I33" s="21"/>
      <c r="J33" s="22" t="s">
        <v>12</v>
      </c>
      <c r="K33" s="23"/>
      <c r="L33" s="21"/>
      <c r="M33" s="22" t="s">
        <v>12</v>
      </c>
      <c r="N33" s="23"/>
      <c r="O33" s="21"/>
      <c r="P33" s="22" t="s">
        <v>12</v>
      </c>
      <c r="Q33" s="23"/>
      <c r="R33" s="21"/>
      <c r="S33" s="22" t="s">
        <v>12</v>
      </c>
      <c r="T33" s="23"/>
      <c r="U33" s="21"/>
      <c r="V33" s="22" t="s">
        <v>12</v>
      </c>
      <c r="W33" s="23"/>
      <c r="X33" s="21"/>
      <c r="Y33" s="22" t="s">
        <v>12</v>
      </c>
      <c r="Z33" s="23"/>
      <c r="AA33" s="21"/>
      <c r="AB33" s="22" t="s">
        <v>12</v>
      </c>
      <c r="AC33" s="23"/>
      <c r="AD33" s="21"/>
      <c r="AE33" s="22" t="s">
        <v>12</v>
      </c>
      <c r="AF33" s="23"/>
      <c r="AG33" s="48"/>
      <c r="AH33" s="50"/>
      <c r="AI33" s="50"/>
      <c r="AJ33" s="50"/>
      <c r="AK33" s="50"/>
      <c r="AL33" s="50"/>
      <c r="AM33" s="50"/>
      <c r="AN33" s="50"/>
    </row>
    <row r="34" spans="1:40" ht="15.95" customHeight="1" x14ac:dyDescent="0.15">
      <c r="A34" s="44">
        <v>12</v>
      </c>
      <c r="B34" s="45" t="str">
        <f>IF(データ２!B24="","",VLOOKUP(A34,データ２!$A$2:$B$200,2))</f>
        <v>久我山イーグルス</v>
      </c>
      <c r="C34" s="18" t="s">
        <v>146</v>
      </c>
      <c r="D34" s="19" t="s">
        <v>12</v>
      </c>
      <c r="E34" s="20">
        <v>1</v>
      </c>
      <c r="F34" s="38" t="s">
        <v>11</v>
      </c>
      <c r="G34" s="39"/>
      <c r="H34" s="40"/>
      <c r="I34" s="18" t="s">
        <v>146</v>
      </c>
      <c r="J34" s="19" t="s">
        <v>12</v>
      </c>
      <c r="K34" s="20">
        <v>10</v>
      </c>
      <c r="L34" s="18" t="s">
        <v>146</v>
      </c>
      <c r="M34" s="19" t="s">
        <v>12</v>
      </c>
      <c r="N34" s="20">
        <v>11</v>
      </c>
      <c r="O34" s="18" t="s">
        <v>146</v>
      </c>
      <c r="P34" s="19" t="s">
        <v>12</v>
      </c>
      <c r="Q34" s="20">
        <v>12</v>
      </c>
      <c r="R34" s="18" t="s">
        <v>146</v>
      </c>
      <c r="S34" s="19" t="s">
        <v>12</v>
      </c>
      <c r="T34" s="20">
        <v>13</v>
      </c>
      <c r="U34" s="18" t="s">
        <v>146</v>
      </c>
      <c r="V34" s="19" t="s">
        <v>12</v>
      </c>
      <c r="W34" s="20">
        <v>14</v>
      </c>
      <c r="X34" s="18" t="s">
        <v>146</v>
      </c>
      <c r="Y34" s="19" t="s">
        <v>12</v>
      </c>
      <c r="Z34" s="20">
        <v>15</v>
      </c>
      <c r="AA34" s="18" t="s">
        <v>146</v>
      </c>
      <c r="AB34" s="19" t="s">
        <v>12</v>
      </c>
      <c r="AC34" s="20">
        <v>16</v>
      </c>
      <c r="AD34" s="18" t="s">
        <v>146</v>
      </c>
      <c r="AE34" s="19" t="s">
        <v>12</v>
      </c>
      <c r="AF34" s="20">
        <v>17</v>
      </c>
      <c r="AG34" s="47">
        <f>COUNTIF(C34:AF35,"○")</f>
        <v>0</v>
      </c>
      <c r="AH34" s="49">
        <f>COUNTIF(C34:AF35,"●")</f>
        <v>0</v>
      </c>
      <c r="AI34" s="49">
        <f>COUNTIF(C34:AF35,"△")</f>
        <v>0</v>
      </c>
      <c r="AJ34" s="49">
        <f t="shared" ref="AJ34" si="47">+AG34*3+AI34*1</f>
        <v>0</v>
      </c>
      <c r="AK34" s="49">
        <f t="shared" ref="AK34" si="48">+E35+H35+K35+N35+Q35+T35+W35+Z35+AC35+AF35</f>
        <v>0</v>
      </c>
      <c r="AL34" s="49">
        <f t="shared" ref="AL34" si="49">+C35+F35+I35+L35+O35+R35+U35+X35+AA35+AD35</f>
        <v>0</v>
      </c>
      <c r="AM34" s="49">
        <f t="shared" ref="AM34" si="50">+RANK(AJ34,$AJ$32:$AJ$50,0)*100+RANK(AK34,$AK$32:$AK$50,1)*10+RANK(AL34,$AL$32:$AL$50,0)</f>
        <v>111</v>
      </c>
      <c r="AN34" s="49">
        <f t="shared" ref="AN34" si="51">+RANK(AM34,$AM$32:$AM$50,1)</f>
        <v>1</v>
      </c>
    </row>
    <row r="35" spans="1:40" ht="15.95" customHeight="1" x14ac:dyDescent="0.15">
      <c r="A35" s="44"/>
      <c r="B35" s="46"/>
      <c r="C35" s="21"/>
      <c r="D35" s="22" t="s">
        <v>12</v>
      </c>
      <c r="E35" s="23"/>
      <c r="F35" s="41"/>
      <c r="G35" s="42"/>
      <c r="H35" s="43"/>
      <c r="I35" s="21"/>
      <c r="J35" s="22" t="s">
        <v>12</v>
      </c>
      <c r="K35" s="23"/>
      <c r="L35" s="21"/>
      <c r="M35" s="22" t="s">
        <v>12</v>
      </c>
      <c r="N35" s="23"/>
      <c r="O35" s="21"/>
      <c r="P35" s="22" t="s">
        <v>12</v>
      </c>
      <c r="Q35" s="23"/>
      <c r="R35" s="21"/>
      <c r="S35" s="22" t="s">
        <v>12</v>
      </c>
      <c r="T35" s="23"/>
      <c r="U35" s="21"/>
      <c r="V35" s="22" t="s">
        <v>12</v>
      </c>
      <c r="W35" s="23"/>
      <c r="X35" s="21"/>
      <c r="Y35" s="22" t="s">
        <v>12</v>
      </c>
      <c r="Z35" s="23"/>
      <c r="AA35" s="21"/>
      <c r="AB35" s="22" t="s">
        <v>12</v>
      </c>
      <c r="AC35" s="23"/>
      <c r="AD35" s="21"/>
      <c r="AE35" s="22" t="s">
        <v>12</v>
      </c>
      <c r="AF35" s="23"/>
      <c r="AG35" s="48"/>
      <c r="AH35" s="50"/>
      <c r="AI35" s="50"/>
      <c r="AJ35" s="50"/>
      <c r="AK35" s="50"/>
      <c r="AL35" s="50"/>
      <c r="AM35" s="50"/>
      <c r="AN35" s="50"/>
    </row>
    <row r="36" spans="1:40" ht="15.95" customHeight="1" x14ac:dyDescent="0.15">
      <c r="A36" s="44">
        <v>13</v>
      </c>
      <c r="B36" s="45" t="str">
        <f>IF(データ２!B26="","",VLOOKUP(A36,データ２!$A$2:$B$200,2))</f>
        <v>砧南球友</v>
      </c>
      <c r="C36" s="18" t="s">
        <v>146</v>
      </c>
      <c r="D36" s="19" t="s">
        <v>12</v>
      </c>
      <c r="E36" s="20">
        <v>2</v>
      </c>
      <c r="F36" s="18" t="s">
        <v>146</v>
      </c>
      <c r="G36" s="19" t="s">
        <v>12</v>
      </c>
      <c r="H36" s="20">
        <v>10</v>
      </c>
      <c r="I36" s="38" t="s">
        <v>11</v>
      </c>
      <c r="J36" s="39"/>
      <c r="K36" s="40"/>
      <c r="L36" s="18" t="s">
        <v>146</v>
      </c>
      <c r="M36" s="19" t="s">
        <v>12</v>
      </c>
      <c r="N36" s="20">
        <v>18</v>
      </c>
      <c r="O36" s="18" t="s">
        <v>146</v>
      </c>
      <c r="P36" s="19" t="s">
        <v>12</v>
      </c>
      <c r="Q36" s="20">
        <v>19</v>
      </c>
      <c r="R36" s="18" t="s">
        <v>146</v>
      </c>
      <c r="S36" s="19" t="s">
        <v>12</v>
      </c>
      <c r="T36" s="20">
        <v>20</v>
      </c>
      <c r="U36" s="18" t="s">
        <v>146</v>
      </c>
      <c r="V36" s="19" t="s">
        <v>12</v>
      </c>
      <c r="W36" s="20">
        <v>21</v>
      </c>
      <c r="X36" s="18" t="s">
        <v>146</v>
      </c>
      <c r="Y36" s="19" t="s">
        <v>12</v>
      </c>
      <c r="Z36" s="20">
        <v>22</v>
      </c>
      <c r="AA36" s="18" t="s">
        <v>146</v>
      </c>
      <c r="AB36" s="19" t="s">
        <v>12</v>
      </c>
      <c r="AC36" s="20">
        <v>23</v>
      </c>
      <c r="AD36" s="18" t="s">
        <v>146</v>
      </c>
      <c r="AE36" s="19" t="s">
        <v>12</v>
      </c>
      <c r="AF36" s="20">
        <v>24</v>
      </c>
      <c r="AG36" s="47">
        <f>COUNTIF(C36:AF37,"○")</f>
        <v>0</v>
      </c>
      <c r="AH36" s="49">
        <f>COUNTIF(C36:AF37,"●")</f>
        <v>0</v>
      </c>
      <c r="AI36" s="49">
        <f>COUNTIF(C36:AF37,"△")</f>
        <v>0</v>
      </c>
      <c r="AJ36" s="49">
        <f t="shared" ref="AJ36" si="52">+AG36*3+AI36*1</f>
        <v>0</v>
      </c>
      <c r="AK36" s="49">
        <f t="shared" ref="AK36" si="53">+E37+H37+K37+N37+Q37+T37+W37+Z37+AC37+AF37</f>
        <v>0</v>
      </c>
      <c r="AL36" s="49">
        <f t="shared" ref="AL36" si="54">+C37+F37+I37+L37+O37+R37+U37+X37+AA37+AD37</f>
        <v>0</v>
      </c>
      <c r="AM36" s="49">
        <f t="shared" ref="AM36" si="55">+RANK(AJ36,$AJ$32:$AJ$50,0)*100+RANK(AK36,$AK$32:$AK$50,1)*10+RANK(AL36,$AL$32:$AL$50,0)</f>
        <v>111</v>
      </c>
      <c r="AN36" s="49">
        <f t="shared" ref="AN36" si="56">+RANK(AM36,$AM$32:$AM$50,1)</f>
        <v>1</v>
      </c>
    </row>
    <row r="37" spans="1:40" ht="15.95" customHeight="1" x14ac:dyDescent="0.15">
      <c r="A37" s="44"/>
      <c r="B37" s="46"/>
      <c r="C37" s="21"/>
      <c r="D37" s="22" t="s">
        <v>12</v>
      </c>
      <c r="E37" s="23"/>
      <c r="F37" s="21"/>
      <c r="G37" s="22" t="s">
        <v>12</v>
      </c>
      <c r="H37" s="23"/>
      <c r="I37" s="41"/>
      <c r="J37" s="42"/>
      <c r="K37" s="43"/>
      <c r="L37" s="21"/>
      <c r="M37" s="22" t="s">
        <v>12</v>
      </c>
      <c r="N37" s="23"/>
      <c r="O37" s="21"/>
      <c r="P37" s="22" t="s">
        <v>12</v>
      </c>
      <c r="Q37" s="23"/>
      <c r="R37" s="21"/>
      <c r="S37" s="22" t="s">
        <v>12</v>
      </c>
      <c r="T37" s="23"/>
      <c r="U37" s="21"/>
      <c r="V37" s="22" t="s">
        <v>12</v>
      </c>
      <c r="W37" s="23"/>
      <c r="X37" s="21"/>
      <c r="Y37" s="22" t="s">
        <v>12</v>
      </c>
      <c r="Z37" s="23"/>
      <c r="AA37" s="21"/>
      <c r="AB37" s="22" t="s">
        <v>12</v>
      </c>
      <c r="AC37" s="23"/>
      <c r="AD37" s="21"/>
      <c r="AE37" s="22" t="s">
        <v>12</v>
      </c>
      <c r="AF37" s="23"/>
      <c r="AG37" s="48"/>
      <c r="AH37" s="50"/>
      <c r="AI37" s="50"/>
      <c r="AJ37" s="50"/>
      <c r="AK37" s="50"/>
      <c r="AL37" s="50"/>
      <c r="AM37" s="50"/>
      <c r="AN37" s="50"/>
    </row>
    <row r="38" spans="1:40" ht="15.95" customHeight="1" x14ac:dyDescent="0.15">
      <c r="A38" s="44">
        <v>14</v>
      </c>
      <c r="B38" s="45" t="str">
        <f>IF(データ２!B28="","",VLOOKUP(A38,データ２!$A$2:$B$200,2))</f>
        <v>中央バンディーズ</v>
      </c>
      <c r="C38" s="18" t="s">
        <v>146</v>
      </c>
      <c r="D38" s="19" t="s">
        <v>12</v>
      </c>
      <c r="E38" s="20">
        <v>3</v>
      </c>
      <c r="F38" s="18" t="s">
        <v>146</v>
      </c>
      <c r="G38" s="19" t="s">
        <v>12</v>
      </c>
      <c r="H38" s="20">
        <v>11</v>
      </c>
      <c r="I38" s="18" t="s">
        <v>146</v>
      </c>
      <c r="J38" s="19" t="s">
        <v>12</v>
      </c>
      <c r="K38" s="20">
        <v>18</v>
      </c>
      <c r="L38" s="38" t="s">
        <v>11</v>
      </c>
      <c r="M38" s="39"/>
      <c r="N38" s="40"/>
      <c r="O38" s="18" t="s">
        <v>146</v>
      </c>
      <c r="P38" s="19" t="s">
        <v>12</v>
      </c>
      <c r="Q38" s="20">
        <v>25</v>
      </c>
      <c r="R38" s="18" t="s">
        <v>146</v>
      </c>
      <c r="S38" s="19" t="s">
        <v>12</v>
      </c>
      <c r="T38" s="20">
        <v>26</v>
      </c>
      <c r="U38" s="18" t="s">
        <v>146</v>
      </c>
      <c r="V38" s="19" t="s">
        <v>12</v>
      </c>
      <c r="W38" s="20">
        <v>27</v>
      </c>
      <c r="X38" s="18" t="s">
        <v>146</v>
      </c>
      <c r="Y38" s="19" t="s">
        <v>12</v>
      </c>
      <c r="Z38" s="20">
        <v>28</v>
      </c>
      <c r="AA38" s="18" t="s">
        <v>146</v>
      </c>
      <c r="AB38" s="19" t="s">
        <v>12</v>
      </c>
      <c r="AC38" s="20">
        <v>29</v>
      </c>
      <c r="AD38" s="18" t="s">
        <v>146</v>
      </c>
      <c r="AE38" s="19" t="s">
        <v>12</v>
      </c>
      <c r="AF38" s="20">
        <v>30</v>
      </c>
      <c r="AG38" s="47">
        <f>COUNTIF(C38:AF39,"○")</f>
        <v>0</v>
      </c>
      <c r="AH38" s="49">
        <f>COUNTIF(C38:AF39,"●")</f>
        <v>0</v>
      </c>
      <c r="AI38" s="49">
        <f>COUNTIF(C38:AF39,"△")</f>
        <v>0</v>
      </c>
      <c r="AJ38" s="49">
        <f t="shared" ref="AJ38" si="57">+AG38*3+AI38*1</f>
        <v>0</v>
      </c>
      <c r="AK38" s="49">
        <f t="shared" ref="AK38" si="58">+E39+H39+K39+N39+Q39+T39+W39+Z39+AC39+AF39</f>
        <v>0</v>
      </c>
      <c r="AL38" s="49">
        <f t="shared" ref="AL38" si="59">+C39+F39+I39+L39+O39+R39+U39+X39+AA39+AD39</f>
        <v>0</v>
      </c>
      <c r="AM38" s="49">
        <f t="shared" ref="AM38" si="60">+RANK(AJ38,$AJ$32:$AJ$50,0)*100+RANK(AK38,$AK$32:$AK$50,1)*10+RANK(AL38,$AL$32:$AL$50,0)</f>
        <v>111</v>
      </c>
      <c r="AN38" s="49">
        <f t="shared" ref="AN38" si="61">+RANK(AM38,$AM$32:$AM$50,1)</f>
        <v>1</v>
      </c>
    </row>
    <row r="39" spans="1:40" ht="15.95" customHeight="1" x14ac:dyDescent="0.15">
      <c r="A39" s="44"/>
      <c r="B39" s="46"/>
      <c r="C39" s="21"/>
      <c r="D39" s="22" t="s">
        <v>12</v>
      </c>
      <c r="E39" s="23"/>
      <c r="F39" s="21"/>
      <c r="G39" s="22" t="s">
        <v>12</v>
      </c>
      <c r="H39" s="23"/>
      <c r="I39" s="21"/>
      <c r="J39" s="22" t="s">
        <v>12</v>
      </c>
      <c r="K39" s="23"/>
      <c r="L39" s="41"/>
      <c r="M39" s="42"/>
      <c r="N39" s="43"/>
      <c r="O39" s="21"/>
      <c r="P39" s="22" t="s">
        <v>12</v>
      </c>
      <c r="Q39" s="23"/>
      <c r="R39" s="21"/>
      <c r="S39" s="22" t="s">
        <v>12</v>
      </c>
      <c r="T39" s="23"/>
      <c r="U39" s="21"/>
      <c r="V39" s="22" t="s">
        <v>12</v>
      </c>
      <c r="W39" s="23"/>
      <c r="X39" s="21"/>
      <c r="Y39" s="22" t="s">
        <v>12</v>
      </c>
      <c r="Z39" s="23"/>
      <c r="AA39" s="21"/>
      <c r="AB39" s="22" t="s">
        <v>12</v>
      </c>
      <c r="AC39" s="23"/>
      <c r="AD39" s="21"/>
      <c r="AE39" s="22" t="s">
        <v>12</v>
      </c>
      <c r="AF39" s="23"/>
      <c r="AG39" s="48"/>
      <c r="AH39" s="50"/>
      <c r="AI39" s="50"/>
      <c r="AJ39" s="50"/>
      <c r="AK39" s="50"/>
      <c r="AL39" s="50"/>
      <c r="AM39" s="50"/>
      <c r="AN39" s="50"/>
    </row>
    <row r="40" spans="1:40" ht="15.95" customHeight="1" x14ac:dyDescent="0.15">
      <c r="A40" s="44">
        <v>15</v>
      </c>
      <c r="B40" s="45" t="str">
        <f>IF(データ２!B30="","",VLOOKUP(A40,データ２!$A$2:$B$200,2))</f>
        <v>ラビットタイガース</v>
      </c>
      <c r="C40" s="18" t="s">
        <v>146</v>
      </c>
      <c r="D40" s="19" t="s">
        <v>12</v>
      </c>
      <c r="E40" s="20">
        <v>4</v>
      </c>
      <c r="F40" s="18" t="s">
        <v>146</v>
      </c>
      <c r="G40" s="19" t="s">
        <v>12</v>
      </c>
      <c r="H40" s="20">
        <v>12</v>
      </c>
      <c r="I40" s="18" t="s">
        <v>146</v>
      </c>
      <c r="J40" s="19" t="s">
        <v>12</v>
      </c>
      <c r="K40" s="20">
        <v>19</v>
      </c>
      <c r="L40" s="18" t="s">
        <v>146</v>
      </c>
      <c r="M40" s="19" t="s">
        <v>12</v>
      </c>
      <c r="N40" s="20">
        <v>25</v>
      </c>
      <c r="O40" s="38" t="s">
        <v>11</v>
      </c>
      <c r="P40" s="39"/>
      <c r="Q40" s="40"/>
      <c r="R40" s="18" t="s">
        <v>146</v>
      </c>
      <c r="S40" s="19" t="s">
        <v>12</v>
      </c>
      <c r="T40" s="20">
        <v>31</v>
      </c>
      <c r="U40" s="18" t="s">
        <v>146</v>
      </c>
      <c r="V40" s="19" t="s">
        <v>12</v>
      </c>
      <c r="W40" s="20">
        <v>32</v>
      </c>
      <c r="X40" s="18" t="s">
        <v>146</v>
      </c>
      <c r="Y40" s="19" t="s">
        <v>12</v>
      </c>
      <c r="Z40" s="20">
        <v>33</v>
      </c>
      <c r="AA40" s="18" t="s">
        <v>146</v>
      </c>
      <c r="AB40" s="19" t="s">
        <v>12</v>
      </c>
      <c r="AC40" s="20">
        <v>34</v>
      </c>
      <c r="AD40" s="18" t="s">
        <v>146</v>
      </c>
      <c r="AE40" s="19" t="s">
        <v>12</v>
      </c>
      <c r="AF40" s="20">
        <v>35</v>
      </c>
      <c r="AG40" s="47">
        <f>COUNTIF(C40:AF41,"○")</f>
        <v>0</v>
      </c>
      <c r="AH40" s="49">
        <f>COUNTIF(C40:AF41,"●")</f>
        <v>0</v>
      </c>
      <c r="AI40" s="49">
        <f>COUNTIF(C40:AF41,"△")</f>
        <v>0</v>
      </c>
      <c r="AJ40" s="49">
        <f t="shared" ref="AJ40" si="62">+AG40*3+AI40*1</f>
        <v>0</v>
      </c>
      <c r="AK40" s="49">
        <f t="shared" ref="AK40" si="63">+E41+H41+K41+N41+Q41+T41+W41+Z41+AC41+AF41</f>
        <v>0</v>
      </c>
      <c r="AL40" s="49">
        <f t="shared" ref="AL40" si="64">+C41+F41+I41+L41+O41+R41+U41+X41+AA41+AD41</f>
        <v>0</v>
      </c>
      <c r="AM40" s="49">
        <f t="shared" ref="AM40" si="65">+RANK(AJ40,$AJ$32:$AJ$50,0)*100+RANK(AK40,$AK$32:$AK$50,1)*10+RANK(AL40,$AL$32:$AL$50,0)</f>
        <v>111</v>
      </c>
      <c r="AN40" s="49">
        <f t="shared" ref="AN40" si="66">+RANK(AM40,$AM$32:$AM$50,1)</f>
        <v>1</v>
      </c>
    </row>
    <row r="41" spans="1:40" ht="15.95" customHeight="1" x14ac:dyDescent="0.15">
      <c r="A41" s="44"/>
      <c r="B41" s="46"/>
      <c r="C41" s="21"/>
      <c r="D41" s="22" t="s">
        <v>12</v>
      </c>
      <c r="E41" s="23"/>
      <c r="F41" s="21"/>
      <c r="G41" s="22" t="s">
        <v>12</v>
      </c>
      <c r="H41" s="23"/>
      <c r="I41" s="21"/>
      <c r="J41" s="22" t="s">
        <v>12</v>
      </c>
      <c r="K41" s="23"/>
      <c r="L41" s="21"/>
      <c r="M41" s="22" t="s">
        <v>12</v>
      </c>
      <c r="N41" s="23"/>
      <c r="O41" s="41"/>
      <c r="P41" s="42"/>
      <c r="Q41" s="43"/>
      <c r="R41" s="21"/>
      <c r="S41" s="22" t="s">
        <v>12</v>
      </c>
      <c r="T41" s="23"/>
      <c r="U41" s="21"/>
      <c r="V41" s="22" t="s">
        <v>12</v>
      </c>
      <c r="W41" s="23"/>
      <c r="X41" s="21"/>
      <c r="Y41" s="22" t="s">
        <v>12</v>
      </c>
      <c r="Z41" s="23"/>
      <c r="AA41" s="21"/>
      <c r="AB41" s="22" t="s">
        <v>12</v>
      </c>
      <c r="AC41" s="23"/>
      <c r="AD41" s="21"/>
      <c r="AE41" s="22" t="s">
        <v>12</v>
      </c>
      <c r="AF41" s="23"/>
      <c r="AG41" s="48"/>
      <c r="AH41" s="50"/>
      <c r="AI41" s="50"/>
      <c r="AJ41" s="50"/>
      <c r="AK41" s="50"/>
      <c r="AL41" s="50"/>
      <c r="AM41" s="50"/>
      <c r="AN41" s="50"/>
    </row>
    <row r="42" spans="1:40" ht="15.95" customHeight="1" x14ac:dyDescent="0.15">
      <c r="A42" s="44">
        <v>16</v>
      </c>
      <c r="B42" s="45" t="str">
        <f>IF(データ２!B32="","",VLOOKUP(A42,データ２!$A$2:$B$200,2))</f>
        <v>レッドシャークス</v>
      </c>
      <c r="C42" s="18" t="s">
        <v>146</v>
      </c>
      <c r="D42" s="19" t="s">
        <v>12</v>
      </c>
      <c r="E42" s="20">
        <v>5</v>
      </c>
      <c r="F42" s="18" t="s">
        <v>146</v>
      </c>
      <c r="G42" s="19" t="s">
        <v>12</v>
      </c>
      <c r="H42" s="20">
        <v>13</v>
      </c>
      <c r="I42" s="18" t="s">
        <v>146</v>
      </c>
      <c r="J42" s="19" t="s">
        <v>12</v>
      </c>
      <c r="K42" s="20">
        <v>20</v>
      </c>
      <c r="L42" s="18" t="s">
        <v>146</v>
      </c>
      <c r="M42" s="19" t="s">
        <v>12</v>
      </c>
      <c r="N42" s="20">
        <v>26</v>
      </c>
      <c r="O42" s="18" t="s">
        <v>146</v>
      </c>
      <c r="P42" s="19" t="s">
        <v>12</v>
      </c>
      <c r="Q42" s="20">
        <v>31</v>
      </c>
      <c r="R42" s="38" t="s">
        <v>11</v>
      </c>
      <c r="S42" s="39"/>
      <c r="T42" s="40"/>
      <c r="U42" s="18" t="s">
        <v>146</v>
      </c>
      <c r="V42" s="19" t="s">
        <v>12</v>
      </c>
      <c r="W42" s="20">
        <v>36</v>
      </c>
      <c r="X42" s="18" t="s">
        <v>146</v>
      </c>
      <c r="Y42" s="19" t="s">
        <v>12</v>
      </c>
      <c r="Z42" s="20">
        <v>37</v>
      </c>
      <c r="AA42" s="18" t="s">
        <v>146</v>
      </c>
      <c r="AB42" s="19" t="s">
        <v>12</v>
      </c>
      <c r="AC42" s="20">
        <v>38</v>
      </c>
      <c r="AD42" s="18" t="s">
        <v>146</v>
      </c>
      <c r="AE42" s="19" t="s">
        <v>12</v>
      </c>
      <c r="AF42" s="20">
        <v>39</v>
      </c>
      <c r="AG42" s="47">
        <f>COUNTIF(C42:AF43,"○")</f>
        <v>0</v>
      </c>
      <c r="AH42" s="49">
        <f>COUNTIF(C42:AF43,"●")</f>
        <v>0</v>
      </c>
      <c r="AI42" s="49">
        <f>COUNTIF(C42:AF43,"△")</f>
        <v>0</v>
      </c>
      <c r="AJ42" s="49">
        <f t="shared" ref="AJ42" si="67">+AG42*3+AI42*1</f>
        <v>0</v>
      </c>
      <c r="AK42" s="49">
        <f t="shared" ref="AK42" si="68">+E43+H43+K43+N43+Q43+T43+W43+Z43+AC43+AF43</f>
        <v>0</v>
      </c>
      <c r="AL42" s="49">
        <f t="shared" ref="AL42" si="69">+C43+F43+I43+L43+O43+R43+U43+X43+AA43+AD43</f>
        <v>0</v>
      </c>
      <c r="AM42" s="49">
        <f t="shared" ref="AM42" si="70">+RANK(AJ42,$AJ$32:$AJ$50,0)*100+RANK(AK42,$AK$32:$AK$50,1)*10+RANK(AL42,$AL$32:$AL$50,0)</f>
        <v>111</v>
      </c>
      <c r="AN42" s="49">
        <f t="shared" ref="AN42" si="71">+RANK(AM42,$AM$32:$AM$50,1)</f>
        <v>1</v>
      </c>
    </row>
    <row r="43" spans="1:40" ht="15.95" customHeight="1" x14ac:dyDescent="0.15">
      <c r="A43" s="44"/>
      <c r="B43" s="46"/>
      <c r="C43" s="21"/>
      <c r="D43" s="22" t="s">
        <v>12</v>
      </c>
      <c r="E43" s="23"/>
      <c r="F43" s="21"/>
      <c r="G43" s="22" t="s">
        <v>12</v>
      </c>
      <c r="H43" s="23"/>
      <c r="I43" s="21"/>
      <c r="J43" s="22" t="s">
        <v>12</v>
      </c>
      <c r="K43" s="23"/>
      <c r="L43" s="21"/>
      <c r="M43" s="22" t="s">
        <v>12</v>
      </c>
      <c r="N43" s="23"/>
      <c r="O43" s="21"/>
      <c r="P43" s="22" t="s">
        <v>12</v>
      </c>
      <c r="Q43" s="23"/>
      <c r="R43" s="41"/>
      <c r="S43" s="42"/>
      <c r="T43" s="43"/>
      <c r="U43" s="21"/>
      <c r="V43" s="22" t="s">
        <v>12</v>
      </c>
      <c r="W43" s="23"/>
      <c r="X43" s="21"/>
      <c r="Y43" s="22" t="s">
        <v>12</v>
      </c>
      <c r="Z43" s="23"/>
      <c r="AA43" s="21"/>
      <c r="AB43" s="22" t="s">
        <v>12</v>
      </c>
      <c r="AC43" s="23"/>
      <c r="AD43" s="21"/>
      <c r="AE43" s="22" t="s">
        <v>12</v>
      </c>
      <c r="AF43" s="23"/>
      <c r="AG43" s="48"/>
      <c r="AH43" s="50"/>
      <c r="AI43" s="50"/>
      <c r="AJ43" s="50"/>
      <c r="AK43" s="50"/>
      <c r="AL43" s="50"/>
      <c r="AM43" s="50"/>
      <c r="AN43" s="50"/>
    </row>
    <row r="44" spans="1:40" ht="15.95" customHeight="1" x14ac:dyDescent="0.15">
      <c r="A44" s="44">
        <v>17</v>
      </c>
      <c r="B44" s="45" t="str">
        <f>IF(データ２!B34="","",VLOOKUP(A44,データ２!$A$2:$B$200,2))</f>
        <v>新田ファイヤーズ</v>
      </c>
      <c r="C44" s="18" t="s">
        <v>146</v>
      </c>
      <c r="D44" s="19" t="s">
        <v>12</v>
      </c>
      <c r="E44" s="20">
        <v>6</v>
      </c>
      <c r="F44" s="18" t="s">
        <v>146</v>
      </c>
      <c r="G44" s="19" t="s">
        <v>12</v>
      </c>
      <c r="H44" s="20">
        <v>14</v>
      </c>
      <c r="I44" s="18" t="s">
        <v>146</v>
      </c>
      <c r="J44" s="19" t="s">
        <v>12</v>
      </c>
      <c r="K44" s="20">
        <v>21</v>
      </c>
      <c r="L44" s="18" t="s">
        <v>146</v>
      </c>
      <c r="M44" s="19" t="s">
        <v>12</v>
      </c>
      <c r="N44" s="20">
        <v>27</v>
      </c>
      <c r="O44" s="18" t="s">
        <v>146</v>
      </c>
      <c r="P44" s="19" t="s">
        <v>12</v>
      </c>
      <c r="Q44" s="20">
        <v>32</v>
      </c>
      <c r="R44" s="18" t="s">
        <v>146</v>
      </c>
      <c r="S44" s="19" t="s">
        <v>12</v>
      </c>
      <c r="T44" s="20">
        <v>36</v>
      </c>
      <c r="U44" s="38" t="s">
        <v>11</v>
      </c>
      <c r="V44" s="39"/>
      <c r="W44" s="40"/>
      <c r="X44" s="18" t="s">
        <v>146</v>
      </c>
      <c r="Y44" s="19" t="s">
        <v>12</v>
      </c>
      <c r="Z44" s="20">
        <v>40</v>
      </c>
      <c r="AA44" s="18" t="s">
        <v>146</v>
      </c>
      <c r="AB44" s="19" t="s">
        <v>12</v>
      </c>
      <c r="AC44" s="20">
        <v>41</v>
      </c>
      <c r="AD44" s="18" t="s">
        <v>146</v>
      </c>
      <c r="AE44" s="19" t="s">
        <v>12</v>
      </c>
      <c r="AF44" s="20">
        <v>42</v>
      </c>
      <c r="AG44" s="47">
        <f>COUNTIF(C44:AF45,"○")</f>
        <v>0</v>
      </c>
      <c r="AH44" s="49">
        <f>COUNTIF(C44:AF45,"●")</f>
        <v>0</v>
      </c>
      <c r="AI44" s="49">
        <f>COUNTIF(C44:AF45,"△")</f>
        <v>0</v>
      </c>
      <c r="AJ44" s="49">
        <f t="shared" ref="AJ44" si="72">+AG44*3+AI44*1</f>
        <v>0</v>
      </c>
      <c r="AK44" s="49">
        <f t="shared" ref="AK44" si="73">+E45+H45+K45+N45+Q45+T45+W45+Z45+AC45+AF45</f>
        <v>0</v>
      </c>
      <c r="AL44" s="49">
        <f t="shared" ref="AL44" si="74">+C45+F45+I45+L45+O45+R45+U45+X45+AA45+AD45</f>
        <v>0</v>
      </c>
      <c r="AM44" s="49">
        <f t="shared" ref="AM44" si="75">+RANK(AJ44,$AJ$32:$AJ$50,0)*100+RANK(AK44,$AK$32:$AK$50,1)*10+RANK(AL44,$AL$32:$AL$50,0)</f>
        <v>111</v>
      </c>
      <c r="AN44" s="49">
        <f t="shared" ref="AN44" si="76">+RANK(AM44,$AM$32:$AM$50,1)</f>
        <v>1</v>
      </c>
    </row>
    <row r="45" spans="1:40" ht="15.95" customHeight="1" x14ac:dyDescent="0.15">
      <c r="A45" s="44"/>
      <c r="B45" s="46"/>
      <c r="C45" s="21"/>
      <c r="D45" s="22" t="s">
        <v>12</v>
      </c>
      <c r="E45" s="23"/>
      <c r="F45" s="21"/>
      <c r="G45" s="22" t="s">
        <v>12</v>
      </c>
      <c r="H45" s="23"/>
      <c r="I45" s="21"/>
      <c r="J45" s="22" t="s">
        <v>12</v>
      </c>
      <c r="K45" s="23"/>
      <c r="L45" s="21"/>
      <c r="M45" s="22" t="s">
        <v>12</v>
      </c>
      <c r="N45" s="23"/>
      <c r="O45" s="21"/>
      <c r="P45" s="22" t="s">
        <v>12</v>
      </c>
      <c r="Q45" s="23"/>
      <c r="R45" s="21"/>
      <c r="S45" s="22" t="s">
        <v>12</v>
      </c>
      <c r="T45" s="23"/>
      <c r="U45" s="41"/>
      <c r="V45" s="42"/>
      <c r="W45" s="43"/>
      <c r="X45" s="21"/>
      <c r="Y45" s="22" t="s">
        <v>12</v>
      </c>
      <c r="Z45" s="23"/>
      <c r="AA45" s="21"/>
      <c r="AB45" s="22" t="s">
        <v>12</v>
      </c>
      <c r="AC45" s="23"/>
      <c r="AD45" s="21"/>
      <c r="AE45" s="22" t="s">
        <v>12</v>
      </c>
      <c r="AF45" s="23"/>
      <c r="AG45" s="48"/>
      <c r="AH45" s="50"/>
      <c r="AI45" s="50"/>
      <c r="AJ45" s="50"/>
      <c r="AK45" s="50"/>
      <c r="AL45" s="50"/>
      <c r="AM45" s="50"/>
      <c r="AN45" s="50"/>
    </row>
    <row r="46" spans="1:40" ht="15.95" customHeight="1" x14ac:dyDescent="0.15">
      <c r="A46" s="44">
        <v>18</v>
      </c>
      <c r="B46" s="45" t="str">
        <f>IF(データ２!B36="","",VLOOKUP(A46,データ２!$A$2:$B$200,2))</f>
        <v>本村クラブ</v>
      </c>
      <c r="C46" s="18" t="s">
        <v>146</v>
      </c>
      <c r="D46" s="19" t="s">
        <v>12</v>
      </c>
      <c r="E46" s="20">
        <v>7</v>
      </c>
      <c r="F46" s="18" t="s">
        <v>146</v>
      </c>
      <c r="G46" s="19" t="s">
        <v>12</v>
      </c>
      <c r="H46" s="20">
        <v>15</v>
      </c>
      <c r="I46" s="18" t="s">
        <v>146</v>
      </c>
      <c r="J46" s="19" t="s">
        <v>12</v>
      </c>
      <c r="K46" s="20">
        <v>22</v>
      </c>
      <c r="L46" s="18" t="s">
        <v>146</v>
      </c>
      <c r="M46" s="19" t="s">
        <v>12</v>
      </c>
      <c r="N46" s="20">
        <v>28</v>
      </c>
      <c r="O46" s="18" t="s">
        <v>146</v>
      </c>
      <c r="P46" s="19" t="s">
        <v>12</v>
      </c>
      <c r="Q46" s="20">
        <v>33</v>
      </c>
      <c r="R46" s="18" t="s">
        <v>146</v>
      </c>
      <c r="S46" s="19" t="s">
        <v>12</v>
      </c>
      <c r="T46" s="20">
        <v>37</v>
      </c>
      <c r="U46" s="18" t="s">
        <v>146</v>
      </c>
      <c r="V46" s="19" t="s">
        <v>12</v>
      </c>
      <c r="W46" s="20">
        <v>40</v>
      </c>
      <c r="X46" s="38" t="s">
        <v>11</v>
      </c>
      <c r="Y46" s="39"/>
      <c r="Z46" s="40"/>
      <c r="AA46" s="18" t="s">
        <v>146</v>
      </c>
      <c r="AB46" s="19" t="s">
        <v>12</v>
      </c>
      <c r="AC46" s="20">
        <v>43</v>
      </c>
      <c r="AD46" s="18" t="s">
        <v>146</v>
      </c>
      <c r="AE46" s="19" t="s">
        <v>12</v>
      </c>
      <c r="AF46" s="20">
        <v>44</v>
      </c>
      <c r="AG46" s="47">
        <f>COUNTIF(C46:AF47,"○")</f>
        <v>0</v>
      </c>
      <c r="AH46" s="49">
        <f>COUNTIF(C46:AF47,"●")</f>
        <v>0</v>
      </c>
      <c r="AI46" s="49">
        <f>COUNTIF(C46:AF47,"△")</f>
        <v>0</v>
      </c>
      <c r="AJ46" s="49">
        <f t="shared" ref="AJ46" si="77">+AG46*3+AI46*1</f>
        <v>0</v>
      </c>
      <c r="AK46" s="49">
        <f t="shared" ref="AK46" si="78">+E47+H47+K47+N47+Q47+T47+W47+Z47+AC47+AF47</f>
        <v>0</v>
      </c>
      <c r="AL46" s="49">
        <f t="shared" ref="AL46" si="79">+C47+F47+I47+L47+O47+R47+U47+X47+AA47+AD47</f>
        <v>0</v>
      </c>
      <c r="AM46" s="49">
        <f t="shared" ref="AM46" si="80">+RANK(AJ46,$AJ$32:$AJ$50,0)*100+RANK(AK46,$AK$32:$AK$50,1)*10+RANK(AL46,$AL$32:$AL$50,0)</f>
        <v>111</v>
      </c>
      <c r="AN46" s="49">
        <f t="shared" ref="AN46" si="81">+RANK(AM46,$AM$32:$AM$50,1)</f>
        <v>1</v>
      </c>
    </row>
    <row r="47" spans="1:40" ht="15.95" customHeight="1" x14ac:dyDescent="0.15">
      <c r="A47" s="44"/>
      <c r="B47" s="46"/>
      <c r="C47" s="21"/>
      <c r="D47" s="22" t="s">
        <v>12</v>
      </c>
      <c r="E47" s="23"/>
      <c r="F47" s="21"/>
      <c r="G47" s="22" t="s">
        <v>12</v>
      </c>
      <c r="H47" s="23"/>
      <c r="I47" s="21"/>
      <c r="J47" s="22" t="s">
        <v>12</v>
      </c>
      <c r="K47" s="23"/>
      <c r="L47" s="21"/>
      <c r="M47" s="22" t="s">
        <v>12</v>
      </c>
      <c r="N47" s="23"/>
      <c r="O47" s="21"/>
      <c r="P47" s="22" t="s">
        <v>12</v>
      </c>
      <c r="Q47" s="23"/>
      <c r="R47" s="21"/>
      <c r="S47" s="22" t="s">
        <v>12</v>
      </c>
      <c r="T47" s="23"/>
      <c r="U47" s="21"/>
      <c r="V47" s="22" t="s">
        <v>12</v>
      </c>
      <c r="W47" s="23"/>
      <c r="X47" s="41"/>
      <c r="Y47" s="42"/>
      <c r="Z47" s="43"/>
      <c r="AA47" s="21"/>
      <c r="AB47" s="22" t="s">
        <v>12</v>
      </c>
      <c r="AC47" s="23"/>
      <c r="AD47" s="21"/>
      <c r="AE47" s="22" t="s">
        <v>12</v>
      </c>
      <c r="AF47" s="23"/>
      <c r="AG47" s="48"/>
      <c r="AH47" s="50"/>
      <c r="AI47" s="50"/>
      <c r="AJ47" s="50"/>
      <c r="AK47" s="50"/>
      <c r="AL47" s="50"/>
      <c r="AM47" s="50"/>
      <c r="AN47" s="50"/>
    </row>
    <row r="48" spans="1:40" ht="15.95" customHeight="1" x14ac:dyDescent="0.15">
      <c r="A48" s="44">
        <v>19</v>
      </c>
      <c r="B48" s="45" t="str">
        <f>IF(データ２!B38="","",VLOOKUP(A48,データ２!$A$2:$B$200,2))</f>
        <v>ゴッドイーグルス</v>
      </c>
      <c r="C48" s="18" t="s">
        <v>146</v>
      </c>
      <c r="D48" s="19" t="s">
        <v>12</v>
      </c>
      <c r="E48" s="20">
        <v>8</v>
      </c>
      <c r="F48" s="18" t="s">
        <v>146</v>
      </c>
      <c r="G48" s="19" t="s">
        <v>12</v>
      </c>
      <c r="H48" s="20">
        <v>16</v>
      </c>
      <c r="I48" s="18" t="s">
        <v>146</v>
      </c>
      <c r="J48" s="19" t="s">
        <v>12</v>
      </c>
      <c r="K48" s="20">
        <v>23</v>
      </c>
      <c r="L48" s="18" t="s">
        <v>146</v>
      </c>
      <c r="M48" s="19" t="s">
        <v>12</v>
      </c>
      <c r="N48" s="20">
        <v>29</v>
      </c>
      <c r="O48" s="18" t="s">
        <v>146</v>
      </c>
      <c r="P48" s="19" t="s">
        <v>12</v>
      </c>
      <c r="Q48" s="20">
        <v>34</v>
      </c>
      <c r="R48" s="18" t="s">
        <v>146</v>
      </c>
      <c r="S48" s="19" t="s">
        <v>12</v>
      </c>
      <c r="T48" s="20">
        <v>38</v>
      </c>
      <c r="U48" s="18" t="s">
        <v>146</v>
      </c>
      <c r="V48" s="19" t="s">
        <v>12</v>
      </c>
      <c r="W48" s="20">
        <v>41</v>
      </c>
      <c r="X48" s="18" t="s">
        <v>146</v>
      </c>
      <c r="Y48" s="19" t="s">
        <v>12</v>
      </c>
      <c r="Z48" s="20">
        <v>43</v>
      </c>
      <c r="AA48" s="38" t="s">
        <v>11</v>
      </c>
      <c r="AB48" s="39"/>
      <c r="AC48" s="40"/>
      <c r="AD48" s="18" t="s">
        <v>146</v>
      </c>
      <c r="AE48" s="19" t="s">
        <v>12</v>
      </c>
      <c r="AF48" s="20">
        <v>45</v>
      </c>
      <c r="AG48" s="47">
        <f>COUNTIF(C48:AF49,"○")</f>
        <v>0</v>
      </c>
      <c r="AH48" s="49">
        <f>COUNTIF(C48:AF49,"●")</f>
        <v>0</v>
      </c>
      <c r="AI48" s="49">
        <f>COUNTIF(C48:AF49,"△")</f>
        <v>0</v>
      </c>
      <c r="AJ48" s="49">
        <f t="shared" ref="AJ48" si="82">+AG48*3+AI48*1</f>
        <v>0</v>
      </c>
      <c r="AK48" s="49">
        <f t="shared" ref="AK48" si="83">+E49+H49+K49+N49+Q49+T49+W49+Z49+AC49+AF49</f>
        <v>0</v>
      </c>
      <c r="AL48" s="49">
        <f t="shared" ref="AL48" si="84">+C49+F49+I49+L49+O49+R49+U49+X49+AA49+AD49</f>
        <v>0</v>
      </c>
      <c r="AM48" s="49">
        <f t="shared" ref="AM48" si="85">+RANK(AJ48,$AJ$32:$AJ$50,0)*100+RANK(AK48,$AK$32:$AK$50,1)*10+RANK(AL48,$AL$32:$AL$50,0)</f>
        <v>111</v>
      </c>
      <c r="AN48" s="49">
        <f t="shared" ref="AN48" si="86">+RANK(AM48,$AM$32:$AM$50,1)</f>
        <v>1</v>
      </c>
    </row>
    <row r="49" spans="1:40" ht="15.95" customHeight="1" x14ac:dyDescent="0.15">
      <c r="A49" s="44"/>
      <c r="B49" s="46"/>
      <c r="C49" s="21"/>
      <c r="D49" s="22" t="s">
        <v>12</v>
      </c>
      <c r="E49" s="23"/>
      <c r="F49" s="21"/>
      <c r="G49" s="22" t="s">
        <v>12</v>
      </c>
      <c r="H49" s="23"/>
      <c r="I49" s="21"/>
      <c r="J49" s="22" t="s">
        <v>12</v>
      </c>
      <c r="K49" s="23"/>
      <c r="L49" s="21"/>
      <c r="M49" s="22" t="s">
        <v>12</v>
      </c>
      <c r="N49" s="23"/>
      <c r="O49" s="21"/>
      <c r="P49" s="22" t="s">
        <v>12</v>
      </c>
      <c r="Q49" s="23"/>
      <c r="R49" s="21"/>
      <c r="S49" s="22" t="s">
        <v>12</v>
      </c>
      <c r="T49" s="23"/>
      <c r="U49" s="21"/>
      <c r="V49" s="22" t="s">
        <v>12</v>
      </c>
      <c r="W49" s="23"/>
      <c r="X49" s="21"/>
      <c r="Y49" s="22" t="s">
        <v>12</v>
      </c>
      <c r="Z49" s="23"/>
      <c r="AA49" s="41"/>
      <c r="AB49" s="42"/>
      <c r="AC49" s="43"/>
      <c r="AD49" s="21"/>
      <c r="AE49" s="22" t="s">
        <v>12</v>
      </c>
      <c r="AF49" s="23"/>
      <c r="AG49" s="48"/>
      <c r="AH49" s="50"/>
      <c r="AI49" s="50"/>
      <c r="AJ49" s="50"/>
      <c r="AK49" s="50"/>
      <c r="AL49" s="50"/>
      <c r="AM49" s="50"/>
      <c r="AN49" s="50"/>
    </row>
    <row r="50" spans="1:40" ht="15.95" customHeight="1" x14ac:dyDescent="0.15">
      <c r="A50" s="44">
        <v>20</v>
      </c>
      <c r="B50" s="45" t="str">
        <f>IF(データ２!B40="","",VLOOKUP(A50,データ２!$A$2:$B$200,2))</f>
        <v>ブルースカイズ</v>
      </c>
      <c r="C50" s="18" t="s">
        <v>146</v>
      </c>
      <c r="D50" s="19" t="s">
        <v>12</v>
      </c>
      <c r="E50" s="20">
        <v>9</v>
      </c>
      <c r="F50" s="18" t="s">
        <v>146</v>
      </c>
      <c r="G50" s="19" t="s">
        <v>12</v>
      </c>
      <c r="H50" s="20">
        <v>17</v>
      </c>
      <c r="I50" s="18" t="s">
        <v>146</v>
      </c>
      <c r="J50" s="19" t="s">
        <v>12</v>
      </c>
      <c r="K50" s="20">
        <v>24</v>
      </c>
      <c r="L50" s="18" t="s">
        <v>146</v>
      </c>
      <c r="M50" s="19" t="s">
        <v>12</v>
      </c>
      <c r="N50" s="20">
        <v>30</v>
      </c>
      <c r="O50" s="18" t="s">
        <v>146</v>
      </c>
      <c r="P50" s="19" t="s">
        <v>12</v>
      </c>
      <c r="Q50" s="20">
        <v>35</v>
      </c>
      <c r="R50" s="18" t="s">
        <v>146</v>
      </c>
      <c r="S50" s="19" t="s">
        <v>12</v>
      </c>
      <c r="T50" s="20">
        <v>39</v>
      </c>
      <c r="U50" s="18" t="s">
        <v>146</v>
      </c>
      <c r="V50" s="19" t="s">
        <v>12</v>
      </c>
      <c r="W50" s="20">
        <v>42</v>
      </c>
      <c r="X50" s="18" t="s">
        <v>146</v>
      </c>
      <c r="Y50" s="19" t="s">
        <v>12</v>
      </c>
      <c r="Z50" s="20">
        <v>44</v>
      </c>
      <c r="AA50" s="18" t="s">
        <v>146</v>
      </c>
      <c r="AB50" s="19" t="s">
        <v>12</v>
      </c>
      <c r="AC50" s="20">
        <v>45</v>
      </c>
      <c r="AD50" s="38" t="s">
        <v>11</v>
      </c>
      <c r="AE50" s="39"/>
      <c r="AF50" s="40"/>
      <c r="AG50" s="47">
        <f>COUNTIF(C50:AF51,"○")</f>
        <v>0</v>
      </c>
      <c r="AH50" s="49">
        <f>COUNTIF(C50:AF51,"●")</f>
        <v>0</v>
      </c>
      <c r="AI50" s="49">
        <f>COUNTIF(C50:AF51,"△")</f>
        <v>0</v>
      </c>
      <c r="AJ50" s="49">
        <f t="shared" ref="AJ50" si="87">+AG50*3+AI50*1</f>
        <v>0</v>
      </c>
      <c r="AK50" s="49">
        <f t="shared" ref="AK50" si="88">+E51+H51+K51+N51+Q51+T51+W51+Z51+AC51+AF51</f>
        <v>0</v>
      </c>
      <c r="AL50" s="49">
        <f t="shared" ref="AL50" si="89">+C51+F51+I51+L51+O51+R51+U51+X51+AA51+AD51</f>
        <v>0</v>
      </c>
      <c r="AM50" s="49">
        <f t="shared" ref="AM50" si="90">+RANK(AJ50,$AJ$32:$AJ$50,0)*100+RANK(AK50,$AK$32:$AK$50,1)*10+RANK(AL50,$AL$32:$AL$50,0)</f>
        <v>111</v>
      </c>
      <c r="AN50" s="49">
        <f t="shared" ref="AN50" si="91">+RANK(AM50,$AM$32:$AM$50,1)</f>
        <v>1</v>
      </c>
    </row>
    <row r="51" spans="1:40" ht="15.95" customHeight="1" x14ac:dyDescent="0.15">
      <c r="A51" s="44"/>
      <c r="B51" s="46"/>
      <c r="C51" s="21"/>
      <c r="D51" s="22" t="s">
        <v>12</v>
      </c>
      <c r="E51" s="23"/>
      <c r="F51" s="21"/>
      <c r="G51" s="22" t="s">
        <v>12</v>
      </c>
      <c r="H51" s="23"/>
      <c r="I51" s="21"/>
      <c r="J51" s="22" t="s">
        <v>12</v>
      </c>
      <c r="K51" s="23"/>
      <c r="L51" s="21"/>
      <c r="M51" s="22" t="s">
        <v>12</v>
      </c>
      <c r="N51" s="23"/>
      <c r="O51" s="21"/>
      <c r="P51" s="22" t="s">
        <v>12</v>
      </c>
      <c r="Q51" s="23"/>
      <c r="R51" s="21"/>
      <c r="S51" s="22" t="s">
        <v>12</v>
      </c>
      <c r="T51" s="23"/>
      <c r="U51" s="21"/>
      <c r="V51" s="22" t="s">
        <v>12</v>
      </c>
      <c r="W51" s="23"/>
      <c r="X51" s="21"/>
      <c r="Y51" s="22" t="s">
        <v>12</v>
      </c>
      <c r="Z51" s="23"/>
      <c r="AA51" s="21"/>
      <c r="AB51" s="22" t="s">
        <v>12</v>
      </c>
      <c r="AC51" s="23"/>
      <c r="AD51" s="41"/>
      <c r="AE51" s="42"/>
      <c r="AF51" s="43"/>
      <c r="AG51" s="48"/>
      <c r="AH51" s="50"/>
      <c r="AI51" s="50"/>
      <c r="AJ51" s="50"/>
      <c r="AK51" s="50"/>
      <c r="AL51" s="50"/>
      <c r="AM51" s="50"/>
      <c r="AN51" s="50"/>
    </row>
    <row r="58" spans="1:40" x14ac:dyDescent="0.15">
      <c r="B58" s="8" t="str">
        <f>+データ１!$B$2</f>
        <v>2018/2/18</v>
      </c>
      <c r="C58" s="5" t="str">
        <f>+データ１!$B$4</f>
        <v xml:space="preserve">2018年 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40" ht="129.94999999999999" customHeight="1" x14ac:dyDescent="0.15">
      <c r="B59" s="16" t="str">
        <f>+データ１!B10</f>
        <v>スーパーリ－グ 　　                  　　　 第１２回大会  　　　        　Ｃブロック     　　              ２０１８</v>
      </c>
      <c r="C59" s="51" t="str">
        <f>+IF(B60="","",+B60)</f>
        <v>大島中央</v>
      </c>
      <c r="D59" s="52"/>
      <c r="E59" s="53"/>
      <c r="F59" s="51" t="str">
        <f>+IF(B62="","",+B62)</f>
        <v>篠崎アトムズ</v>
      </c>
      <c r="G59" s="52"/>
      <c r="H59" s="53"/>
      <c r="I59" s="51" t="str">
        <f>+IF(B64="","",+B64)</f>
        <v>南千住ペガサス</v>
      </c>
      <c r="J59" s="52"/>
      <c r="K59" s="53"/>
      <c r="L59" s="51" t="str">
        <f>+IF(B66="","",+B66)</f>
        <v>フレール</v>
      </c>
      <c r="M59" s="52"/>
      <c r="N59" s="53"/>
      <c r="O59" s="51" t="str">
        <f>+IF(B68="","",+B68)</f>
        <v>目黒ペガサス</v>
      </c>
      <c r="P59" s="52"/>
      <c r="Q59" s="53"/>
      <c r="R59" s="51" t="str">
        <f>+IF(B70="","",+B70)</f>
        <v>墨田スターズ</v>
      </c>
      <c r="S59" s="52"/>
      <c r="T59" s="53"/>
      <c r="U59" s="51" t="str">
        <f>+IF(B72="","",+B72)</f>
        <v>八成野球クラブ</v>
      </c>
      <c r="V59" s="52"/>
      <c r="W59" s="53"/>
      <c r="X59" s="51" t="str">
        <f>+IF(B74="","",+B74)</f>
        <v>落合コメッツ</v>
      </c>
      <c r="Y59" s="52"/>
      <c r="Z59" s="53"/>
      <c r="AA59" s="51" t="str">
        <f>+IF(B76="","",+B76)</f>
        <v>月島ライオンズ</v>
      </c>
      <c r="AB59" s="52"/>
      <c r="AC59" s="53"/>
      <c r="AD59" s="51" t="str">
        <f>+IF(B78="","",+B78)</f>
        <v>石浜レッズ</v>
      </c>
      <c r="AE59" s="52"/>
      <c r="AF59" s="53"/>
      <c r="AG59" s="17" t="s">
        <v>0</v>
      </c>
      <c r="AH59" s="11" t="s">
        <v>1</v>
      </c>
      <c r="AI59" s="11" t="s">
        <v>2</v>
      </c>
      <c r="AJ59" s="9" t="s">
        <v>6</v>
      </c>
      <c r="AK59" s="10" t="s">
        <v>8</v>
      </c>
      <c r="AL59" s="10" t="s">
        <v>9</v>
      </c>
      <c r="AM59" s="10" t="s">
        <v>101</v>
      </c>
      <c r="AN59" s="9" t="s">
        <v>7</v>
      </c>
    </row>
    <row r="60" spans="1:40" ht="15.95" customHeight="1" x14ac:dyDescent="0.15">
      <c r="A60" s="44">
        <v>21</v>
      </c>
      <c r="B60" s="45" t="str">
        <f>IF(データ２!B42="","",VLOOKUP(A60,データ２!$A$2:$B$200,2))</f>
        <v>大島中央</v>
      </c>
      <c r="C60" s="38" t="s">
        <v>11</v>
      </c>
      <c r="D60" s="39"/>
      <c r="E60" s="40"/>
      <c r="F60" s="18" t="s">
        <v>147</v>
      </c>
      <c r="G60" s="19" t="s">
        <v>12</v>
      </c>
      <c r="H60" s="20">
        <v>1</v>
      </c>
      <c r="I60" s="18" t="s">
        <v>147</v>
      </c>
      <c r="J60" s="19" t="s">
        <v>12</v>
      </c>
      <c r="K60" s="20">
        <v>2</v>
      </c>
      <c r="L60" s="18" t="s">
        <v>147</v>
      </c>
      <c r="M60" s="19" t="s">
        <v>12</v>
      </c>
      <c r="N60" s="20">
        <v>3</v>
      </c>
      <c r="O60" s="18" t="s">
        <v>147</v>
      </c>
      <c r="P60" s="19" t="s">
        <v>12</v>
      </c>
      <c r="Q60" s="20">
        <v>4</v>
      </c>
      <c r="R60" s="18" t="s">
        <v>147</v>
      </c>
      <c r="S60" s="19" t="s">
        <v>12</v>
      </c>
      <c r="T60" s="20">
        <v>5</v>
      </c>
      <c r="U60" s="18" t="s">
        <v>147</v>
      </c>
      <c r="V60" s="19" t="s">
        <v>12</v>
      </c>
      <c r="W60" s="20">
        <v>6</v>
      </c>
      <c r="X60" s="18" t="s">
        <v>147</v>
      </c>
      <c r="Y60" s="19" t="s">
        <v>12</v>
      </c>
      <c r="Z60" s="20">
        <v>7</v>
      </c>
      <c r="AA60" s="18" t="s">
        <v>147</v>
      </c>
      <c r="AB60" s="19" t="s">
        <v>12</v>
      </c>
      <c r="AC60" s="20">
        <v>8</v>
      </c>
      <c r="AD60" s="18" t="s">
        <v>147</v>
      </c>
      <c r="AE60" s="19" t="s">
        <v>12</v>
      </c>
      <c r="AF60" s="20">
        <v>9</v>
      </c>
      <c r="AG60" s="47">
        <f>COUNTIF(C60:AF61,"○")</f>
        <v>0</v>
      </c>
      <c r="AH60" s="49">
        <f>COUNTIF(C60:AF61,"●")</f>
        <v>0</v>
      </c>
      <c r="AI60" s="49">
        <f>COUNTIF(C60:AF61,"△")</f>
        <v>0</v>
      </c>
      <c r="AJ60" s="49">
        <f t="shared" ref="AJ60" si="92">+AG60*3+AI60*1</f>
        <v>0</v>
      </c>
      <c r="AK60" s="49">
        <f>+E61+H61+K61+N61+Q61+T61+W61+Z61+AC61+AF61</f>
        <v>0</v>
      </c>
      <c r="AL60" s="49">
        <f>+C61+F61+I61+L61+O61+R61+U61+X61+AA61+AD61</f>
        <v>0</v>
      </c>
      <c r="AM60" s="49">
        <f>+RANK(AJ60,$AJ$60:$AJ$78,0)*100+RANK(AK60,$AK$60:$AK$78,1)*10+RANK(AL60,$AL$60:$AL$80,0)</f>
        <v>313</v>
      </c>
      <c r="AN60" s="49">
        <f>+RANK(AM60,$AM$60:$AM$78,1)</f>
        <v>3</v>
      </c>
    </row>
    <row r="61" spans="1:40" ht="15.95" customHeight="1" x14ac:dyDescent="0.15">
      <c r="A61" s="44"/>
      <c r="B61" s="46"/>
      <c r="C61" s="41"/>
      <c r="D61" s="42"/>
      <c r="E61" s="43"/>
      <c r="F61" s="21"/>
      <c r="G61" s="22" t="s">
        <v>12</v>
      </c>
      <c r="H61" s="23"/>
      <c r="I61" s="21"/>
      <c r="J61" s="22" t="s">
        <v>12</v>
      </c>
      <c r="K61" s="23"/>
      <c r="L61" s="21"/>
      <c r="M61" s="22" t="s">
        <v>12</v>
      </c>
      <c r="N61" s="23"/>
      <c r="O61" s="21"/>
      <c r="P61" s="22" t="s">
        <v>12</v>
      </c>
      <c r="Q61" s="23"/>
      <c r="R61" s="21"/>
      <c r="S61" s="22" t="s">
        <v>12</v>
      </c>
      <c r="T61" s="23"/>
      <c r="U61" s="21"/>
      <c r="V61" s="22" t="s">
        <v>12</v>
      </c>
      <c r="W61" s="23"/>
      <c r="X61" s="21"/>
      <c r="Y61" s="22" t="s">
        <v>12</v>
      </c>
      <c r="Z61" s="23"/>
      <c r="AA61" s="21"/>
      <c r="AB61" s="22" t="s">
        <v>12</v>
      </c>
      <c r="AC61" s="23"/>
      <c r="AD61" s="21"/>
      <c r="AE61" s="22" t="s">
        <v>12</v>
      </c>
      <c r="AF61" s="23"/>
      <c r="AG61" s="48"/>
      <c r="AH61" s="50"/>
      <c r="AI61" s="50"/>
      <c r="AJ61" s="50"/>
      <c r="AK61" s="50"/>
      <c r="AL61" s="50"/>
      <c r="AM61" s="50"/>
      <c r="AN61" s="50"/>
    </row>
    <row r="62" spans="1:40" ht="15.95" customHeight="1" x14ac:dyDescent="0.15">
      <c r="A62" s="44">
        <v>22</v>
      </c>
      <c r="B62" s="45" t="str">
        <f>IF(データ２!B44="","",VLOOKUP(A62,データ２!$A$2:$B$200,2))</f>
        <v>篠崎アトムズ</v>
      </c>
      <c r="C62" s="18" t="s">
        <v>147</v>
      </c>
      <c r="D62" s="19" t="s">
        <v>12</v>
      </c>
      <c r="E62" s="20">
        <v>1</v>
      </c>
      <c r="F62" s="38" t="s">
        <v>11</v>
      </c>
      <c r="G62" s="39"/>
      <c r="H62" s="40"/>
      <c r="I62" s="18" t="s">
        <v>147</v>
      </c>
      <c r="J62" s="19" t="s">
        <v>12</v>
      </c>
      <c r="K62" s="20">
        <v>10</v>
      </c>
      <c r="L62" s="18" t="s">
        <v>147</v>
      </c>
      <c r="M62" s="19" t="s">
        <v>12</v>
      </c>
      <c r="N62" s="20">
        <v>11</v>
      </c>
      <c r="O62" s="18" t="s">
        <v>147</v>
      </c>
      <c r="P62" s="19" t="s">
        <v>12</v>
      </c>
      <c r="Q62" s="20">
        <v>12</v>
      </c>
      <c r="R62" s="18" t="s">
        <v>147</v>
      </c>
      <c r="S62" s="19" t="s">
        <v>12</v>
      </c>
      <c r="T62" s="20">
        <v>13</v>
      </c>
      <c r="U62" s="18" t="s">
        <v>147</v>
      </c>
      <c r="V62" s="19" t="s">
        <v>12</v>
      </c>
      <c r="W62" s="20">
        <v>14</v>
      </c>
      <c r="X62" s="18" t="s">
        <v>147</v>
      </c>
      <c r="Y62" s="19" t="s">
        <v>12</v>
      </c>
      <c r="Z62" s="20">
        <v>15</v>
      </c>
      <c r="AA62" s="18" t="s">
        <v>147</v>
      </c>
      <c r="AB62" s="19" t="s">
        <v>12</v>
      </c>
      <c r="AC62" s="20">
        <v>16</v>
      </c>
      <c r="AD62" s="18" t="s">
        <v>147</v>
      </c>
      <c r="AE62" s="19" t="s">
        <v>12</v>
      </c>
      <c r="AF62" s="20">
        <v>17</v>
      </c>
      <c r="AG62" s="47">
        <f>COUNTIF(C62:AF63,"○")</f>
        <v>0</v>
      </c>
      <c r="AH62" s="49">
        <f>COUNTIF(C62:AF63,"●")</f>
        <v>0</v>
      </c>
      <c r="AI62" s="49">
        <f>COUNTIF(C62:AF63,"△")</f>
        <v>0</v>
      </c>
      <c r="AJ62" s="49">
        <f t="shared" ref="AJ62" si="93">+AG62*3+AI62*1</f>
        <v>0</v>
      </c>
      <c r="AK62" s="49">
        <f t="shared" ref="AK62" si="94">+E63+H63+K63+N63+Q63+T63+W63+Z63+AC63+AF63</f>
        <v>0</v>
      </c>
      <c r="AL62" s="49">
        <f t="shared" ref="AL62" si="95">+C63+F63+I63+L63+O63+R63+U63+X63+AA63+AD63</f>
        <v>0</v>
      </c>
      <c r="AM62" s="49">
        <f t="shared" ref="AM62" si="96">+RANK(AJ62,$AJ$60:$AJ$78,0)*100+RANK(AK62,$AK$60:$AK$78,1)*10+RANK(AL62,$AL$60:$AL$80,0)</f>
        <v>313</v>
      </c>
      <c r="AN62" s="49">
        <f t="shared" ref="AN62" si="97">+RANK(AM62,$AM$60:$AM$78,1)</f>
        <v>3</v>
      </c>
    </row>
    <row r="63" spans="1:40" ht="15.95" customHeight="1" x14ac:dyDescent="0.15">
      <c r="A63" s="44"/>
      <c r="B63" s="46"/>
      <c r="C63" s="21"/>
      <c r="D63" s="22" t="s">
        <v>12</v>
      </c>
      <c r="E63" s="23"/>
      <c r="F63" s="41"/>
      <c r="G63" s="42"/>
      <c r="H63" s="43"/>
      <c r="I63" s="21"/>
      <c r="J63" s="22" t="s">
        <v>12</v>
      </c>
      <c r="K63" s="23"/>
      <c r="L63" s="21"/>
      <c r="M63" s="22" t="s">
        <v>12</v>
      </c>
      <c r="N63" s="23"/>
      <c r="O63" s="21"/>
      <c r="P63" s="22" t="s">
        <v>12</v>
      </c>
      <c r="Q63" s="23"/>
      <c r="R63" s="21"/>
      <c r="S63" s="22" t="s">
        <v>12</v>
      </c>
      <c r="T63" s="23"/>
      <c r="U63" s="21"/>
      <c r="V63" s="22" t="s">
        <v>12</v>
      </c>
      <c r="W63" s="23"/>
      <c r="X63" s="21"/>
      <c r="Y63" s="22" t="s">
        <v>12</v>
      </c>
      <c r="Z63" s="23"/>
      <c r="AA63" s="21"/>
      <c r="AB63" s="22" t="s">
        <v>12</v>
      </c>
      <c r="AC63" s="23"/>
      <c r="AD63" s="21"/>
      <c r="AE63" s="22" t="s">
        <v>12</v>
      </c>
      <c r="AF63" s="23"/>
      <c r="AG63" s="48"/>
      <c r="AH63" s="50"/>
      <c r="AI63" s="50"/>
      <c r="AJ63" s="50"/>
      <c r="AK63" s="50"/>
      <c r="AL63" s="50"/>
      <c r="AM63" s="50"/>
      <c r="AN63" s="50"/>
    </row>
    <row r="64" spans="1:40" ht="15.95" customHeight="1" x14ac:dyDescent="0.15">
      <c r="A64" s="44">
        <v>23</v>
      </c>
      <c r="B64" s="45" t="str">
        <f>IF(データ２!B46="","",VLOOKUP(A64,データ２!$A$2:$B$200,2))</f>
        <v>南千住ペガサス</v>
      </c>
      <c r="C64" s="18" t="s">
        <v>147</v>
      </c>
      <c r="D64" s="19" t="s">
        <v>12</v>
      </c>
      <c r="E64" s="20">
        <v>2</v>
      </c>
      <c r="F64" s="18" t="s">
        <v>147</v>
      </c>
      <c r="G64" s="19" t="s">
        <v>12</v>
      </c>
      <c r="H64" s="20">
        <v>10</v>
      </c>
      <c r="I64" s="38" t="s">
        <v>11</v>
      </c>
      <c r="J64" s="39"/>
      <c r="K64" s="40"/>
      <c r="L64" s="18" t="s">
        <v>147</v>
      </c>
      <c r="M64" s="19" t="s">
        <v>12</v>
      </c>
      <c r="N64" s="20">
        <v>18</v>
      </c>
      <c r="O64" s="18" t="s">
        <v>147</v>
      </c>
      <c r="P64" s="19" t="s">
        <v>12</v>
      </c>
      <c r="Q64" s="20">
        <v>19</v>
      </c>
      <c r="R64" s="18" t="s">
        <v>147</v>
      </c>
      <c r="S64" s="19" t="s">
        <v>12</v>
      </c>
      <c r="T64" s="20">
        <v>20</v>
      </c>
      <c r="U64" s="18" t="s">
        <v>147</v>
      </c>
      <c r="V64" s="19" t="s">
        <v>12</v>
      </c>
      <c r="W64" s="20">
        <v>21</v>
      </c>
      <c r="X64" s="18" t="s">
        <v>147</v>
      </c>
      <c r="Y64" s="19" t="s">
        <v>12</v>
      </c>
      <c r="Z64" s="20">
        <v>22</v>
      </c>
      <c r="AA64" s="18" t="s">
        <v>147</v>
      </c>
      <c r="AB64" s="19" t="s">
        <v>12</v>
      </c>
      <c r="AC64" s="20">
        <v>23</v>
      </c>
      <c r="AD64" s="18" t="s">
        <v>147</v>
      </c>
      <c r="AE64" s="19" t="s">
        <v>12</v>
      </c>
      <c r="AF64" s="20">
        <v>24</v>
      </c>
      <c r="AG64" s="47">
        <f>COUNTIF(C64:AF65,"○")</f>
        <v>0</v>
      </c>
      <c r="AH64" s="49">
        <f>COUNTIF(C64:AF65,"●")</f>
        <v>0</v>
      </c>
      <c r="AI64" s="49">
        <f>COUNTIF(C64:AF65,"△")</f>
        <v>0</v>
      </c>
      <c r="AJ64" s="49">
        <f t="shared" ref="AJ64" si="98">+AG64*3+AI64*1</f>
        <v>0</v>
      </c>
      <c r="AK64" s="49">
        <f t="shared" ref="AK64" si="99">+E65+H65+K65+N65+Q65+T65+W65+Z65+AC65+AF65</f>
        <v>0</v>
      </c>
      <c r="AL64" s="49">
        <f t="shared" ref="AL64" si="100">+C65+F65+I65+L65+O65+R65+U65+X65+AA65+AD65</f>
        <v>0</v>
      </c>
      <c r="AM64" s="49">
        <f t="shared" ref="AM64" si="101">+RANK(AJ64,$AJ$60:$AJ$78,0)*100+RANK(AK64,$AK$60:$AK$78,1)*10+RANK(AL64,$AL$60:$AL$80,0)</f>
        <v>313</v>
      </c>
      <c r="AN64" s="49">
        <f t="shared" ref="AN64" si="102">+RANK(AM64,$AM$60:$AM$78,1)</f>
        <v>3</v>
      </c>
    </row>
    <row r="65" spans="1:40" ht="15.95" customHeight="1" x14ac:dyDescent="0.15">
      <c r="A65" s="44"/>
      <c r="B65" s="46"/>
      <c r="C65" s="21"/>
      <c r="D65" s="22" t="s">
        <v>12</v>
      </c>
      <c r="E65" s="23"/>
      <c r="F65" s="21"/>
      <c r="G65" s="22" t="s">
        <v>12</v>
      </c>
      <c r="H65" s="23"/>
      <c r="I65" s="41"/>
      <c r="J65" s="42"/>
      <c r="K65" s="43"/>
      <c r="L65" s="21"/>
      <c r="M65" s="22" t="s">
        <v>12</v>
      </c>
      <c r="N65" s="23"/>
      <c r="O65" s="21"/>
      <c r="P65" s="22" t="s">
        <v>12</v>
      </c>
      <c r="Q65" s="23"/>
      <c r="R65" s="21"/>
      <c r="S65" s="22" t="s">
        <v>12</v>
      </c>
      <c r="T65" s="23"/>
      <c r="U65" s="21"/>
      <c r="V65" s="22" t="s">
        <v>12</v>
      </c>
      <c r="W65" s="23"/>
      <c r="X65" s="21"/>
      <c r="Y65" s="22" t="s">
        <v>12</v>
      </c>
      <c r="Z65" s="23"/>
      <c r="AA65" s="21"/>
      <c r="AB65" s="22" t="s">
        <v>12</v>
      </c>
      <c r="AC65" s="23"/>
      <c r="AD65" s="21"/>
      <c r="AE65" s="22" t="s">
        <v>12</v>
      </c>
      <c r="AF65" s="23"/>
      <c r="AG65" s="48"/>
      <c r="AH65" s="50"/>
      <c r="AI65" s="50"/>
      <c r="AJ65" s="50"/>
      <c r="AK65" s="50"/>
      <c r="AL65" s="50"/>
      <c r="AM65" s="50"/>
      <c r="AN65" s="50"/>
    </row>
    <row r="66" spans="1:40" ht="15.95" customHeight="1" x14ac:dyDescent="0.15">
      <c r="A66" s="44">
        <v>24</v>
      </c>
      <c r="B66" s="45" t="str">
        <f>IF(データ２!B48="","",VLOOKUP(A66,データ２!$A$2:$B$200,2))</f>
        <v>フレール</v>
      </c>
      <c r="C66" s="18" t="s">
        <v>147</v>
      </c>
      <c r="D66" s="19" t="s">
        <v>12</v>
      </c>
      <c r="E66" s="20">
        <v>3</v>
      </c>
      <c r="F66" s="18" t="s">
        <v>147</v>
      </c>
      <c r="G66" s="19" t="s">
        <v>12</v>
      </c>
      <c r="H66" s="20">
        <v>11</v>
      </c>
      <c r="I66" s="18" t="s">
        <v>147</v>
      </c>
      <c r="J66" s="19" t="s">
        <v>12</v>
      </c>
      <c r="K66" s="20">
        <v>18</v>
      </c>
      <c r="L66" s="38" t="s">
        <v>11</v>
      </c>
      <c r="M66" s="39"/>
      <c r="N66" s="40"/>
      <c r="O66" s="18" t="s">
        <v>147</v>
      </c>
      <c r="P66" s="19" t="s">
        <v>12</v>
      </c>
      <c r="Q66" s="20">
        <v>25</v>
      </c>
      <c r="R66" s="66"/>
      <c r="S66" s="67"/>
      <c r="T66" s="68"/>
      <c r="U66" s="18" t="s">
        <v>147</v>
      </c>
      <c r="V66" s="19" t="s">
        <v>12</v>
      </c>
      <c r="W66" s="20">
        <v>27</v>
      </c>
      <c r="X66" s="18" t="s">
        <v>147</v>
      </c>
      <c r="Y66" s="19" t="s">
        <v>12</v>
      </c>
      <c r="Z66" s="20">
        <v>28</v>
      </c>
      <c r="AA66" s="18" t="s">
        <v>147</v>
      </c>
      <c r="AB66" s="19" t="s">
        <v>12</v>
      </c>
      <c r="AC66" s="20">
        <v>29</v>
      </c>
      <c r="AD66" s="18" t="s">
        <v>147</v>
      </c>
      <c r="AE66" s="19" t="s">
        <v>12</v>
      </c>
      <c r="AF66" s="20">
        <v>30</v>
      </c>
      <c r="AG66" s="47">
        <f>COUNTIF(C66:AF67,"○")</f>
        <v>0</v>
      </c>
      <c r="AH66" s="49">
        <f>COUNTIF(C66:AF67,"●")</f>
        <v>0</v>
      </c>
      <c r="AI66" s="49">
        <f>COUNTIF(C66:AF67,"△")</f>
        <v>1</v>
      </c>
      <c r="AJ66" s="49">
        <f t="shared" ref="AJ66" si="103">+AG66*3+AI66*1</f>
        <v>1</v>
      </c>
      <c r="AK66" s="49">
        <f t="shared" ref="AK66" si="104">+E67+H67+K67+N67+Q67+T67+W67+Z67+AC67+AF67</f>
        <v>4</v>
      </c>
      <c r="AL66" s="49">
        <f t="shared" ref="AL66" si="105">+C67+F67+I67+L67+O67+R67+U67+X67+AA67+AD67</f>
        <v>4</v>
      </c>
      <c r="AM66" s="49">
        <f t="shared" ref="AM66" si="106">+RANK(AJ66,$AJ$60:$AJ$78,0)*100+RANK(AK66,$AK$60:$AK$78,1)*10+RANK(AL66,$AL$60:$AL$80,0)</f>
        <v>191</v>
      </c>
      <c r="AN66" s="49">
        <f t="shared" ref="AN66" si="107">+RANK(AM66,$AM$60:$AM$78,1)</f>
        <v>1</v>
      </c>
    </row>
    <row r="67" spans="1:40" ht="15.95" customHeight="1" x14ac:dyDescent="0.15">
      <c r="A67" s="44"/>
      <c r="B67" s="46"/>
      <c r="C67" s="21"/>
      <c r="D67" s="22" t="s">
        <v>12</v>
      </c>
      <c r="E67" s="23"/>
      <c r="F67" s="21"/>
      <c r="G67" s="22" t="s">
        <v>12</v>
      </c>
      <c r="H67" s="23"/>
      <c r="I67" s="21"/>
      <c r="J67" s="22" t="s">
        <v>12</v>
      </c>
      <c r="K67" s="23"/>
      <c r="L67" s="41"/>
      <c r="M67" s="42"/>
      <c r="N67" s="43"/>
      <c r="O67" s="21"/>
      <c r="P67" s="22" t="s">
        <v>12</v>
      </c>
      <c r="Q67" s="23"/>
      <c r="R67" s="69">
        <v>4</v>
      </c>
      <c r="S67" s="70" t="s">
        <v>224</v>
      </c>
      <c r="T67" s="71">
        <v>4</v>
      </c>
      <c r="U67" s="21"/>
      <c r="V67" s="22" t="s">
        <v>12</v>
      </c>
      <c r="W67" s="23"/>
      <c r="X67" s="21"/>
      <c r="Y67" s="22" t="s">
        <v>12</v>
      </c>
      <c r="Z67" s="23"/>
      <c r="AA67" s="21"/>
      <c r="AB67" s="22" t="s">
        <v>12</v>
      </c>
      <c r="AC67" s="23"/>
      <c r="AD67" s="21"/>
      <c r="AE67" s="22" t="s">
        <v>12</v>
      </c>
      <c r="AF67" s="23"/>
      <c r="AG67" s="48"/>
      <c r="AH67" s="50"/>
      <c r="AI67" s="50"/>
      <c r="AJ67" s="50"/>
      <c r="AK67" s="50"/>
      <c r="AL67" s="50"/>
      <c r="AM67" s="50"/>
      <c r="AN67" s="50"/>
    </row>
    <row r="68" spans="1:40" ht="15.95" customHeight="1" x14ac:dyDescent="0.15">
      <c r="A68" s="44">
        <v>25</v>
      </c>
      <c r="B68" s="45" t="str">
        <f>IF(データ２!B50="","",VLOOKUP(A68,データ２!$A$2:$B$200,2))</f>
        <v>目黒ペガサス</v>
      </c>
      <c r="C68" s="18" t="s">
        <v>147</v>
      </c>
      <c r="D68" s="19" t="s">
        <v>12</v>
      </c>
      <c r="E68" s="20">
        <v>4</v>
      </c>
      <c r="F68" s="18" t="s">
        <v>147</v>
      </c>
      <c r="G68" s="19" t="s">
        <v>12</v>
      </c>
      <c r="H68" s="20">
        <v>12</v>
      </c>
      <c r="I68" s="18" t="s">
        <v>147</v>
      </c>
      <c r="J68" s="19" t="s">
        <v>12</v>
      </c>
      <c r="K68" s="20">
        <v>19</v>
      </c>
      <c r="L68" s="18" t="s">
        <v>147</v>
      </c>
      <c r="M68" s="19" t="s">
        <v>12</v>
      </c>
      <c r="N68" s="20">
        <v>25</v>
      </c>
      <c r="O68" s="38" t="s">
        <v>11</v>
      </c>
      <c r="P68" s="39"/>
      <c r="Q68" s="40"/>
      <c r="R68" s="18" t="s">
        <v>147</v>
      </c>
      <c r="S68" s="19" t="s">
        <v>12</v>
      </c>
      <c r="T68" s="20">
        <v>31</v>
      </c>
      <c r="U68" s="18" t="s">
        <v>147</v>
      </c>
      <c r="V68" s="19" t="s">
        <v>12</v>
      </c>
      <c r="W68" s="20">
        <v>32</v>
      </c>
      <c r="X68" s="18" t="s">
        <v>147</v>
      </c>
      <c r="Y68" s="19" t="s">
        <v>12</v>
      </c>
      <c r="Z68" s="20">
        <v>33</v>
      </c>
      <c r="AA68" s="18" t="s">
        <v>147</v>
      </c>
      <c r="AB68" s="19" t="s">
        <v>12</v>
      </c>
      <c r="AC68" s="20">
        <v>34</v>
      </c>
      <c r="AD68" s="18" t="s">
        <v>147</v>
      </c>
      <c r="AE68" s="19" t="s">
        <v>12</v>
      </c>
      <c r="AF68" s="20">
        <v>35</v>
      </c>
      <c r="AG68" s="47">
        <f>COUNTIF(C68:AF69,"○")</f>
        <v>0</v>
      </c>
      <c r="AH68" s="49">
        <f>COUNTIF(C68:AF69,"●")</f>
        <v>0</v>
      </c>
      <c r="AI68" s="49">
        <f>COUNTIF(C68:AF69,"△")</f>
        <v>0</v>
      </c>
      <c r="AJ68" s="49">
        <f t="shared" ref="AJ68" si="108">+AG68*3+AI68*1</f>
        <v>0</v>
      </c>
      <c r="AK68" s="49">
        <f t="shared" ref="AK68" si="109">+E69+H69+K69+N69+Q69+T69+W69+Z69+AC69+AF69</f>
        <v>0</v>
      </c>
      <c r="AL68" s="49">
        <f t="shared" ref="AL68" si="110">+C69+F69+I69+L69+O69+R69+U69+X69+AA69+AD69</f>
        <v>0</v>
      </c>
      <c r="AM68" s="49">
        <f t="shared" ref="AM68" si="111">+RANK(AJ68,$AJ$60:$AJ$78,0)*100+RANK(AK68,$AK$60:$AK$78,1)*10+RANK(AL68,$AL$60:$AL$80,0)</f>
        <v>313</v>
      </c>
      <c r="AN68" s="49">
        <f t="shared" ref="AN68" si="112">+RANK(AM68,$AM$60:$AM$78,1)</f>
        <v>3</v>
      </c>
    </row>
    <row r="69" spans="1:40" ht="15.95" customHeight="1" x14ac:dyDescent="0.15">
      <c r="A69" s="44"/>
      <c r="B69" s="46"/>
      <c r="C69" s="21"/>
      <c r="D69" s="22" t="s">
        <v>12</v>
      </c>
      <c r="E69" s="23"/>
      <c r="F69" s="21"/>
      <c r="G69" s="22" t="s">
        <v>12</v>
      </c>
      <c r="H69" s="23"/>
      <c r="I69" s="21"/>
      <c r="J69" s="22" t="s">
        <v>12</v>
      </c>
      <c r="K69" s="23"/>
      <c r="L69" s="21"/>
      <c r="M69" s="22" t="s">
        <v>12</v>
      </c>
      <c r="N69" s="23"/>
      <c r="O69" s="41"/>
      <c r="P69" s="42"/>
      <c r="Q69" s="43"/>
      <c r="R69" s="21"/>
      <c r="S69" s="22" t="s">
        <v>12</v>
      </c>
      <c r="T69" s="23"/>
      <c r="U69" s="21"/>
      <c r="V69" s="22" t="s">
        <v>12</v>
      </c>
      <c r="W69" s="23"/>
      <c r="X69" s="21"/>
      <c r="Y69" s="22" t="s">
        <v>12</v>
      </c>
      <c r="Z69" s="23"/>
      <c r="AA69" s="21"/>
      <c r="AB69" s="22" t="s">
        <v>12</v>
      </c>
      <c r="AC69" s="23"/>
      <c r="AD69" s="21"/>
      <c r="AE69" s="22" t="s">
        <v>12</v>
      </c>
      <c r="AF69" s="23"/>
      <c r="AG69" s="48"/>
      <c r="AH69" s="50"/>
      <c r="AI69" s="50"/>
      <c r="AJ69" s="50"/>
      <c r="AK69" s="50"/>
      <c r="AL69" s="50"/>
      <c r="AM69" s="50"/>
      <c r="AN69" s="50"/>
    </row>
    <row r="70" spans="1:40" ht="15.95" customHeight="1" x14ac:dyDescent="0.15">
      <c r="A70" s="44">
        <v>26</v>
      </c>
      <c r="B70" s="45" t="str">
        <f>IF(データ２!B52="","",VLOOKUP(A70,データ２!$A$2:$B$200,2))</f>
        <v>墨田スターズ</v>
      </c>
      <c r="C70" s="18" t="s">
        <v>147</v>
      </c>
      <c r="D70" s="19" t="s">
        <v>12</v>
      </c>
      <c r="E70" s="20">
        <v>5</v>
      </c>
      <c r="F70" s="18" t="s">
        <v>147</v>
      </c>
      <c r="G70" s="19" t="s">
        <v>12</v>
      </c>
      <c r="H70" s="20">
        <v>13</v>
      </c>
      <c r="I70" s="18" t="s">
        <v>147</v>
      </c>
      <c r="J70" s="19" t="s">
        <v>12</v>
      </c>
      <c r="K70" s="20">
        <v>20</v>
      </c>
      <c r="L70" s="66"/>
      <c r="M70" s="67"/>
      <c r="N70" s="68"/>
      <c r="O70" s="18" t="s">
        <v>147</v>
      </c>
      <c r="P70" s="19" t="s">
        <v>12</v>
      </c>
      <c r="Q70" s="20">
        <v>31</v>
      </c>
      <c r="R70" s="38" t="s">
        <v>11</v>
      </c>
      <c r="S70" s="39"/>
      <c r="T70" s="40"/>
      <c r="U70" s="18" t="s">
        <v>147</v>
      </c>
      <c r="V70" s="19" t="s">
        <v>12</v>
      </c>
      <c r="W70" s="20">
        <v>36</v>
      </c>
      <c r="X70" s="18" t="s">
        <v>147</v>
      </c>
      <c r="Y70" s="19" t="s">
        <v>12</v>
      </c>
      <c r="Z70" s="20">
        <v>37</v>
      </c>
      <c r="AA70" s="18" t="s">
        <v>147</v>
      </c>
      <c r="AB70" s="19" t="s">
        <v>12</v>
      </c>
      <c r="AC70" s="20">
        <v>38</v>
      </c>
      <c r="AD70" s="18" t="s">
        <v>147</v>
      </c>
      <c r="AE70" s="19" t="s">
        <v>12</v>
      </c>
      <c r="AF70" s="20">
        <v>39</v>
      </c>
      <c r="AG70" s="47">
        <f>COUNTIF(C70:AF71,"○")</f>
        <v>0</v>
      </c>
      <c r="AH70" s="49">
        <f>COUNTIF(C70:AF71,"●")</f>
        <v>0</v>
      </c>
      <c r="AI70" s="49">
        <f>COUNTIF(C70:AF71,"△")</f>
        <v>1</v>
      </c>
      <c r="AJ70" s="49">
        <f t="shared" ref="AJ70" si="113">+AG70*3+AI70*1</f>
        <v>1</v>
      </c>
      <c r="AK70" s="49">
        <f t="shared" ref="AK70" si="114">+E71+H71+K71+N71+Q71+T71+W71+Z71+AC71+AF71</f>
        <v>4</v>
      </c>
      <c r="AL70" s="49">
        <f t="shared" ref="AL70" si="115">+C71+F71+I71+L71+O71+R71+U71+X71+AA71+AD71</f>
        <v>4</v>
      </c>
      <c r="AM70" s="49">
        <f t="shared" ref="AM70" si="116">+RANK(AJ70,$AJ$60:$AJ$78,0)*100+RANK(AK70,$AK$60:$AK$78,1)*10+RANK(AL70,$AL$60:$AL$80,0)</f>
        <v>191</v>
      </c>
      <c r="AN70" s="49">
        <f t="shared" ref="AN70" si="117">+RANK(AM70,$AM$60:$AM$78,1)</f>
        <v>1</v>
      </c>
    </row>
    <row r="71" spans="1:40" ht="15.95" customHeight="1" x14ac:dyDescent="0.15">
      <c r="A71" s="44"/>
      <c r="B71" s="46"/>
      <c r="C71" s="21"/>
      <c r="D71" s="22" t="s">
        <v>12</v>
      </c>
      <c r="E71" s="23"/>
      <c r="F71" s="21"/>
      <c r="G71" s="22" t="s">
        <v>12</v>
      </c>
      <c r="H71" s="23"/>
      <c r="I71" s="21"/>
      <c r="J71" s="22" t="s">
        <v>12</v>
      </c>
      <c r="K71" s="23"/>
      <c r="L71" s="69">
        <v>4</v>
      </c>
      <c r="M71" s="70" t="s">
        <v>224</v>
      </c>
      <c r="N71" s="71">
        <v>4</v>
      </c>
      <c r="O71" s="21"/>
      <c r="P71" s="22" t="s">
        <v>12</v>
      </c>
      <c r="Q71" s="23"/>
      <c r="R71" s="41"/>
      <c r="S71" s="42"/>
      <c r="T71" s="43"/>
      <c r="U71" s="21"/>
      <c r="V71" s="22" t="s">
        <v>12</v>
      </c>
      <c r="W71" s="23"/>
      <c r="X71" s="21"/>
      <c r="Y71" s="22" t="s">
        <v>12</v>
      </c>
      <c r="Z71" s="23"/>
      <c r="AA71" s="21"/>
      <c r="AB71" s="22" t="s">
        <v>12</v>
      </c>
      <c r="AC71" s="23"/>
      <c r="AD71" s="21"/>
      <c r="AE71" s="22" t="s">
        <v>12</v>
      </c>
      <c r="AF71" s="23"/>
      <c r="AG71" s="48"/>
      <c r="AH71" s="50"/>
      <c r="AI71" s="50"/>
      <c r="AJ71" s="50"/>
      <c r="AK71" s="50"/>
      <c r="AL71" s="50"/>
      <c r="AM71" s="50"/>
      <c r="AN71" s="50"/>
    </row>
    <row r="72" spans="1:40" ht="15.95" customHeight="1" x14ac:dyDescent="0.15">
      <c r="A72" s="44">
        <v>27</v>
      </c>
      <c r="B72" s="45" t="str">
        <f>IF(データ２!B54="","",VLOOKUP(A72,データ２!$A$2:$B$200,2))</f>
        <v>八成野球クラブ</v>
      </c>
      <c r="C72" s="18" t="s">
        <v>147</v>
      </c>
      <c r="D72" s="19" t="s">
        <v>12</v>
      </c>
      <c r="E72" s="20">
        <v>6</v>
      </c>
      <c r="F72" s="18" t="s">
        <v>147</v>
      </c>
      <c r="G72" s="19" t="s">
        <v>12</v>
      </c>
      <c r="H72" s="20">
        <v>14</v>
      </c>
      <c r="I72" s="18" t="s">
        <v>147</v>
      </c>
      <c r="J72" s="19" t="s">
        <v>12</v>
      </c>
      <c r="K72" s="20">
        <v>21</v>
      </c>
      <c r="L72" s="18" t="s">
        <v>147</v>
      </c>
      <c r="M72" s="19" t="s">
        <v>12</v>
      </c>
      <c r="N72" s="20">
        <v>27</v>
      </c>
      <c r="O72" s="18" t="s">
        <v>147</v>
      </c>
      <c r="P72" s="19" t="s">
        <v>12</v>
      </c>
      <c r="Q72" s="20">
        <v>32</v>
      </c>
      <c r="R72" s="18" t="s">
        <v>147</v>
      </c>
      <c r="S72" s="19" t="s">
        <v>12</v>
      </c>
      <c r="T72" s="20">
        <v>36</v>
      </c>
      <c r="U72" s="38" t="s">
        <v>11</v>
      </c>
      <c r="V72" s="39"/>
      <c r="W72" s="40"/>
      <c r="X72" s="18" t="s">
        <v>147</v>
      </c>
      <c r="Y72" s="19" t="s">
        <v>12</v>
      </c>
      <c r="Z72" s="20">
        <v>40</v>
      </c>
      <c r="AA72" s="18" t="s">
        <v>147</v>
      </c>
      <c r="AB72" s="19" t="s">
        <v>12</v>
      </c>
      <c r="AC72" s="20">
        <v>41</v>
      </c>
      <c r="AD72" s="18" t="s">
        <v>147</v>
      </c>
      <c r="AE72" s="19" t="s">
        <v>12</v>
      </c>
      <c r="AF72" s="20">
        <v>42</v>
      </c>
      <c r="AG72" s="47">
        <f>COUNTIF(C72:AF73,"○")</f>
        <v>0</v>
      </c>
      <c r="AH72" s="49">
        <f>COUNTIF(C72:AF73,"●")</f>
        <v>0</v>
      </c>
      <c r="AI72" s="49">
        <f>COUNTIF(C72:AF73,"△")</f>
        <v>0</v>
      </c>
      <c r="AJ72" s="49">
        <f t="shared" ref="AJ72" si="118">+AG72*3+AI72*1</f>
        <v>0</v>
      </c>
      <c r="AK72" s="49">
        <f t="shared" ref="AK72" si="119">+E73+H73+K73+N73+Q73+T73+W73+Z73+AC73+AF73</f>
        <v>0</v>
      </c>
      <c r="AL72" s="49">
        <f t="shared" ref="AL72" si="120">+C73+F73+I73+L73+O73+R73+U73+X73+AA73+AD73</f>
        <v>0</v>
      </c>
      <c r="AM72" s="49">
        <f t="shared" ref="AM72" si="121">+RANK(AJ72,$AJ$60:$AJ$78,0)*100+RANK(AK72,$AK$60:$AK$78,1)*10+RANK(AL72,$AL$60:$AL$80,0)</f>
        <v>313</v>
      </c>
      <c r="AN72" s="49">
        <f t="shared" ref="AN72" si="122">+RANK(AM72,$AM$60:$AM$78,1)</f>
        <v>3</v>
      </c>
    </row>
    <row r="73" spans="1:40" ht="15.95" customHeight="1" x14ac:dyDescent="0.15">
      <c r="A73" s="44"/>
      <c r="B73" s="46"/>
      <c r="C73" s="21"/>
      <c r="D73" s="22" t="s">
        <v>12</v>
      </c>
      <c r="E73" s="23"/>
      <c r="F73" s="21"/>
      <c r="G73" s="22" t="s">
        <v>12</v>
      </c>
      <c r="H73" s="23"/>
      <c r="I73" s="21"/>
      <c r="J73" s="22" t="s">
        <v>12</v>
      </c>
      <c r="K73" s="23"/>
      <c r="L73" s="21"/>
      <c r="M73" s="22" t="s">
        <v>12</v>
      </c>
      <c r="N73" s="23"/>
      <c r="O73" s="21"/>
      <c r="P73" s="22" t="s">
        <v>12</v>
      </c>
      <c r="Q73" s="23"/>
      <c r="R73" s="21"/>
      <c r="S73" s="22" t="s">
        <v>12</v>
      </c>
      <c r="T73" s="23"/>
      <c r="U73" s="41"/>
      <c r="V73" s="42"/>
      <c r="W73" s="43"/>
      <c r="X73" s="21"/>
      <c r="Y73" s="22" t="s">
        <v>12</v>
      </c>
      <c r="Z73" s="23"/>
      <c r="AA73" s="21"/>
      <c r="AB73" s="22" t="s">
        <v>12</v>
      </c>
      <c r="AC73" s="23"/>
      <c r="AD73" s="21"/>
      <c r="AE73" s="22" t="s">
        <v>12</v>
      </c>
      <c r="AF73" s="23"/>
      <c r="AG73" s="48"/>
      <c r="AH73" s="50"/>
      <c r="AI73" s="50"/>
      <c r="AJ73" s="50"/>
      <c r="AK73" s="50"/>
      <c r="AL73" s="50"/>
      <c r="AM73" s="50"/>
      <c r="AN73" s="50"/>
    </row>
    <row r="74" spans="1:40" ht="15.95" customHeight="1" x14ac:dyDescent="0.15">
      <c r="A74" s="44">
        <v>28</v>
      </c>
      <c r="B74" s="45" t="str">
        <f>IF(データ２!B56="","",VLOOKUP(A74,データ２!$A$2:$B$200,2))</f>
        <v>落合コメッツ</v>
      </c>
      <c r="C74" s="18" t="s">
        <v>147</v>
      </c>
      <c r="D74" s="19" t="s">
        <v>12</v>
      </c>
      <c r="E74" s="20">
        <v>7</v>
      </c>
      <c r="F74" s="18" t="s">
        <v>147</v>
      </c>
      <c r="G74" s="19" t="s">
        <v>12</v>
      </c>
      <c r="H74" s="20">
        <v>15</v>
      </c>
      <c r="I74" s="18" t="s">
        <v>147</v>
      </c>
      <c r="J74" s="19" t="s">
        <v>12</v>
      </c>
      <c r="K74" s="20">
        <v>22</v>
      </c>
      <c r="L74" s="18" t="s">
        <v>147</v>
      </c>
      <c r="M74" s="19" t="s">
        <v>12</v>
      </c>
      <c r="N74" s="20">
        <v>28</v>
      </c>
      <c r="O74" s="18" t="s">
        <v>147</v>
      </c>
      <c r="P74" s="19" t="s">
        <v>12</v>
      </c>
      <c r="Q74" s="20">
        <v>33</v>
      </c>
      <c r="R74" s="18" t="s">
        <v>147</v>
      </c>
      <c r="S74" s="19" t="s">
        <v>12</v>
      </c>
      <c r="T74" s="20">
        <v>37</v>
      </c>
      <c r="U74" s="18" t="s">
        <v>147</v>
      </c>
      <c r="V74" s="19" t="s">
        <v>12</v>
      </c>
      <c r="W74" s="20">
        <v>40</v>
      </c>
      <c r="X74" s="38" t="s">
        <v>11</v>
      </c>
      <c r="Y74" s="39"/>
      <c r="Z74" s="40"/>
      <c r="AA74" s="18" t="s">
        <v>147</v>
      </c>
      <c r="AB74" s="19" t="s">
        <v>12</v>
      </c>
      <c r="AC74" s="20">
        <v>43</v>
      </c>
      <c r="AD74" s="18" t="s">
        <v>147</v>
      </c>
      <c r="AE74" s="19" t="s">
        <v>12</v>
      </c>
      <c r="AF74" s="20">
        <v>44</v>
      </c>
      <c r="AG74" s="47">
        <f>COUNTIF(C74:AF75,"○")</f>
        <v>0</v>
      </c>
      <c r="AH74" s="49">
        <f>COUNTIF(C74:AF75,"●")</f>
        <v>0</v>
      </c>
      <c r="AI74" s="49">
        <f>COUNTIF(C74:AF75,"△")</f>
        <v>0</v>
      </c>
      <c r="AJ74" s="49">
        <f t="shared" ref="AJ74" si="123">+AG74*3+AI74*1</f>
        <v>0</v>
      </c>
      <c r="AK74" s="49">
        <f t="shared" ref="AK74" si="124">+E75+H75+K75+N75+Q75+T75+W75+Z75+AC75+AF75</f>
        <v>0</v>
      </c>
      <c r="AL74" s="49">
        <f t="shared" ref="AL74" si="125">+C75+F75+I75+L75+O75+R75+U75+X75+AA75+AD75</f>
        <v>0</v>
      </c>
      <c r="AM74" s="49">
        <f t="shared" ref="AM74" si="126">+RANK(AJ74,$AJ$60:$AJ$78,0)*100+RANK(AK74,$AK$60:$AK$78,1)*10+RANK(AL74,$AL$60:$AL$80,0)</f>
        <v>313</v>
      </c>
      <c r="AN74" s="49">
        <f t="shared" ref="AN74" si="127">+RANK(AM74,$AM$60:$AM$78,1)</f>
        <v>3</v>
      </c>
    </row>
    <row r="75" spans="1:40" ht="15.95" customHeight="1" x14ac:dyDescent="0.15">
      <c r="A75" s="44"/>
      <c r="B75" s="46"/>
      <c r="C75" s="21"/>
      <c r="D75" s="22" t="s">
        <v>12</v>
      </c>
      <c r="E75" s="23"/>
      <c r="F75" s="21"/>
      <c r="G75" s="22" t="s">
        <v>12</v>
      </c>
      <c r="H75" s="23"/>
      <c r="I75" s="21"/>
      <c r="J75" s="22" t="s">
        <v>12</v>
      </c>
      <c r="K75" s="23"/>
      <c r="L75" s="21"/>
      <c r="M75" s="22" t="s">
        <v>12</v>
      </c>
      <c r="N75" s="23"/>
      <c r="O75" s="21"/>
      <c r="P75" s="22" t="s">
        <v>12</v>
      </c>
      <c r="Q75" s="23"/>
      <c r="R75" s="21"/>
      <c r="S75" s="22" t="s">
        <v>12</v>
      </c>
      <c r="T75" s="23"/>
      <c r="U75" s="21"/>
      <c r="V75" s="22" t="s">
        <v>12</v>
      </c>
      <c r="W75" s="23"/>
      <c r="X75" s="41"/>
      <c r="Y75" s="42"/>
      <c r="Z75" s="43"/>
      <c r="AA75" s="21"/>
      <c r="AB75" s="22" t="s">
        <v>12</v>
      </c>
      <c r="AC75" s="23"/>
      <c r="AD75" s="21"/>
      <c r="AE75" s="22" t="s">
        <v>12</v>
      </c>
      <c r="AF75" s="23"/>
      <c r="AG75" s="48"/>
      <c r="AH75" s="50"/>
      <c r="AI75" s="50"/>
      <c r="AJ75" s="50"/>
      <c r="AK75" s="50"/>
      <c r="AL75" s="50"/>
      <c r="AM75" s="50"/>
      <c r="AN75" s="50"/>
    </row>
    <row r="76" spans="1:40" ht="15.95" customHeight="1" x14ac:dyDescent="0.15">
      <c r="A76" s="44">
        <v>29</v>
      </c>
      <c r="B76" s="45" t="str">
        <f>IF(データ２!B58="","",VLOOKUP(A76,データ２!$A$2:$B$200,2))</f>
        <v>月島ライオンズ</v>
      </c>
      <c r="C76" s="18" t="s">
        <v>147</v>
      </c>
      <c r="D76" s="19" t="s">
        <v>12</v>
      </c>
      <c r="E76" s="20">
        <v>8</v>
      </c>
      <c r="F76" s="18" t="s">
        <v>147</v>
      </c>
      <c r="G76" s="19" t="s">
        <v>12</v>
      </c>
      <c r="H76" s="20">
        <v>16</v>
      </c>
      <c r="I76" s="18" t="s">
        <v>147</v>
      </c>
      <c r="J76" s="19" t="s">
        <v>12</v>
      </c>
      <c r="K76" s="20">
        <v>23</v>
      </c>
      <c r="L76" s="18" t="s">
        <v>147</v>
      </c>
      <c r="M76" s="19" t="s">
        <v>12</v>
      </c>
      <c r="N76" s="20">
        <v>29</v>
      </c>
      <c r="O76" s="18" t="s">
        <v>147</v>
      </c>
      <c r="P76" s="19" t="s">
        <v>12</v>
      </c>
      <c r="Q76" s="20">
        <v>34</v>
      </c>
      <c r="R76" s="18" t="s">
        <v>147</v>
      </c>
      <c r="S76" s="19" t="s">
        <v>12</v>
      </c>
      <c r="T76" s="20">
        <v>38</v>
      </c>
      <c r="U76" s="18" t="s">
        <v>147</v>
      </c>
      <c r="V76" s="19" t="s">
        <v>12</v>
      </c>
      <c r="W76" s="20">
        <v>41</v>
      </c>
      <c r="X76" s="18" t="s">
        <v>147</v>
      </c>
      <c r="Y76" s="19" t="s">
        <v>12</v>
      </c>
      <c r="Z76" s="20">
        <v>43</v>
      </c>
      <c r="AA76" s="38" t="s">
        <v>11</v>
      </c>
      <c r="AB76" s="39"/>
      <c r="AC76" s="40"/>
      <c r="AD76" s="18" t="s">
        <v>147</v>
      </c>
      <c r="AE76" s="19" t="s">
        <v>12</v>
      </c>
      <c r="AF76" s="20">
        <v>45</v>
      </c>
      <c r="AG76" s="47">
        <f>COUNTIF(C76:AF77,"○")</f>
        <v>0</v>
      </c>
      <c r="AH76" s="49">
        <f>COUNTIF(C76:AF77,"●")</f>
        <v>0</v>
      </c>
      <c r="AI76" s="49">
        <f>COUNTIF(C76:AF77,"△")</f>
        <v>0</v>
      </c>
      <c r="AJ76" s="49">
        <f t="shared" ref="AJ76" si="128">+AG76*3+AI76*1</f>
        <v>0</v>
      </c>
      <c r="AK76" s="49">
        <f t="shared" ref="AK76" si="129">+E77+H77+K77+N77+Q77+T77+W77+Z77+AC77+AF77</f>
        <v>0</v>
      </c>
      <c r="AL76" s="49">
        <f t="shared" ref="AL76" si="130">+C77+F77+I77+L77+O77+R77+U77+X77+AA77+AD77</f>
        <v>0</v>
      </c>
      <c r="AM76" s="49">
        <f t="shared" ref="AM76" si="131">+RANK(AJ76,$AJ$60:$AJ$78,0)*100+RANK(AK76,$AK$60:$AK$78,1)*10+RANK(AL76,$AL$60:$AL$80,0)</f>
        <v>313</v>
      </c>
      <c r="AN76" s="49">
        <f t="shared" ref="AN76" si="132">+RANK(AM76,$AM$60:$AM$78,1)</f>
        <v>3</v>
      </c>
    </row>
    <row r="77" spans="1:40" ht="15.95" customHeight="1" x14ac:dyDescent="0.15">
      <c r="A77" s="44"/>
      <c r="B77" s="46"/>
      <c r="C77" s="21"/>
      <c r="D77" s="22" t="s">
        <v>12</v>
      </c>
      <c r="E77" s="23"/>
      <c r="F77" s="21"/>
      <c r="G77" s="22" t="s">
        <v>12</v>
      </c>
      <c r="H77" s="23"/>
      <c r="I77" s="21"/>
      <c r="J77" s="22" t="s">
        <v>12</v>
      </c>
      <c r="K77" s="23"/>
      <c r="L77" s="21"/>
      <c r="M77" s="22" t="s">
        <v>12</v>
      </c>
      <c r="N77" s="23"/>
      <c r="O77" s="21"/>
      <c r="P77" s="22" t="s">
        <v>12</v>
      </c>
      <c r="Q77" s="23"/>
      <c r="R77" s="21"/>
      <c r="S77" s="22" t="s">
        <v>12</v>
      </c>
      <c r="T77" s="23"/>
      <c r="U77" s="21"/>
      <c r="V77" s="22" t="s">
        <v>12</v>
      </c>
      <c r="W77" s="23"/>
      <c r="X77" s="21"/>
      <c r="Y77" s="22" t="s">
        <v>12</v>
      </c>
      <c r="Z77" s="23"/>
      <c r="AA77" s="41"/>
      <c r="AB77" s="42"/>
      <c r="AC77" s="43"/>
      <c r="AD77" s="21"/>
      <c r="AE77" s="22" t="s">
        <v>12</v>
      </c>
      <c r="AF77" s="23"/>
      <c r="AG77" s="48"/>
      <c r="AH77" s="50"/>
      <c r="AI77" s="50"/>
      <c r="AJ77" s="50"/>
      <c r="AK77" s="50"/>
      <c r="AL77" s="50"/>
      <c r="AM77" s="50"/>
      <c r="AN77" s="50"/>
    </row>
    <row r="78" spans="1:40" ht="15.95" customHeight="1" x14ac:dyDescent="0.15">
      <c r="A78" s="44">
        <v>30</v>
      </c>
      <c r="B78" s="45" t="str">
        <f>IF(データ２!B60="","",VLOOKUP(A78,データ２!$A$2:$B$200,2))</f>
        <v>石浜レッズ</v>
      </c>
      <c r="C78" s="18" t="s">
        <v>147</v>
      </c>
      <c r="D78" s="19" t="s">
        <v>12</v>
      </c>
      <c r="E78" s="20">
        <v>9</v>
      </c>
      <c r="F78" s="18" t="s">
        <v>147</v>
      </c>
      <c r="G78" s="19" t="s">
        <v>12</v>
      </c>
      <c r="H78" s="20">
        <v>17</v>
      </c>
      <c r="I78" s="18" t="s">
        <v>147</v>
      </c>
      <c r="J78" s="19" t="s">
        <v>12</v>
      </c>
      <c r="K78" s="20">
        <v>24</v>
      </c>
      <c r="L78" s="18" t="s">
        <v>147</v>
      </c>
      <c r="M78" s="19" t="s">
        <v>12</v>
      </c>
      <c r="N78" s="20">
        <v>30</v>
      </c>
      <c r="O78" s="18" t="s">
        <v>147</v>
      </c>
      <c r="P78" s="19" t="s">
        <v>12</v>
      </c>
      <c r="Q78" s="20">
        <v>35</v>
      </c>
      <c r="R78" s="18" t="s">
        <v>147</v>
      </c>
      <c r="S78" s="19" t="s">
        <v>12</v>
      </c>
      <c r="T78" s="20">
        <v>39</v>
      </c>
      <c r="U78" s="18" t="s">
        <v>147</v>
      </c>
      <c r="V78" s="19" t="s">
        <v>12</v>
      </c>
      <c r="W78" s="20">
        <v>42</v>
      </c>
      <c r="X78" s="18" t="s">
        <v>147</v>
      </c>
      <c r="Y78" s="19" t="s">
        <v>12</v>
      </c>
      <c r="Z78" s="20">
        <v>44</v>
      </c>
      <c r="AA78" s="18" t="s">
        <v>147</v>
      </c>
      <c r="AB78" s="19" t="s">
        <v>12</v>
      </c>
      <c r="AC78" s="20">
        <v>45</v>
      </c>
      <c r="AD78" s="38" t="s">
        <v>11</v>
      </c>
      <c r="AE78" s="39"/>
      <c r="AF78" s="40"/>
      <c r="AG78" s="47">
        <f>COUNTIF(C78:AF79,"○")</f>
        <v>0</v>
      </c>
      <c r="AH78" s="49">
        <f>COUNTIF(C78:AF79,"●")</f>
        <v>0</v>
      </c>
      <c r="AI78" s="49">
        <f>COUNTIF(C78:AF79,"△")</f>
        <v>0</v>
      </c>
      <c r="AJ78" s="49">
        <f t="shared" ref="AJ78" si="133">+AG78*3+AI78*1</f>
        <v>0</v>
      </c>
      <c r="AK78" s="49">
        <f t="shared" ref="AK78" si="134">+E79+H79+K79+N79+Q79+T79+W79+Z79+AC79+AF79</f>
        <v>0</v>
      </c>
      <c r="AL78" s="49">
        <f t="shared" ref="AL78" si="135">+C79+F79+I79+L79+O79+R79+U79+X79+AA79+AD79</f>
        <v>0</v>
      </c>
      <c r="AM78" s="49">
        <f t="shared" ref="AM78" si="136">+RANK(AJ78,$AJ$60:$AJ$78,0)*100+RANK(AK78,$AK$60:$AK$78,1)*10+RANK(AL78,$AL$60:$AL$80,0)</f>
        <v>313</v>
      </c>
      <c r="AN78" s="49">
        <f t="shared" ref="AN78" si="137">+RANK(AM78,$AM$60:$AM$78,1)</f>
        <v>3</v>
      </c>
    </row>
    <row r="79" spans="1:40" ht="15.95" customHeight="1" x14ac:dyDescent="0.15">
      <c r="A79" s="44"/>
      <c r="B79" s="46"/>
      <c r="C79" s="21"/>
      <c r="D79" s="22" t="s">
        <v>12</v>
      </c>
      <c r="E79" s="23"/>
      <c r="F79" s="21"/>
      <c r="G79" s="22" t="s">
        <v>12</v>
      </c>
      <c r="H79" s="23"/>
      <c r="I79" s="21"/>
      <c r="J79" s="22" t="s">
        <v>12</v>
      </c>
      <c r="K79" s="23"/>
      <c r="L79" s="21"/>
      <c r="M79" s="22" t="s">
        <v>12</v>
      </c>
      <c r="N79" s="23"/>
      <c r="O79" s="21"/>
      <c r="P79" s="22" t="s">
        <v>12</v>
      </c>
      <c r="Q79" s="23"/>
      <c r="R79" s="21"/>
      <c r="S79" s="22" t="s">
        <v>12</v>
      </c>
      <c r="T79" s="23"/>
      <c r="U79" s="21"/>
      <c r="V79" s="22" t="s">
        <v>12</v>
      </c>
      <c r="W79" s="23"/>
      <c r="X79" s="21"/>
      <c r="Y79" s="22" t="s">
        <v>12</v>
      </c>
      <c r="Z79" s="23"/>
      <c r="AA79" s="21"/>
      <c r="AB79" s="22" t="s">
        <v>12</v>
      </c>
      <c r="AC79" s="23"/>
      <c r="AD79" s="41"/>
      <c r="AE79" s="42"/>
      <c r="AF79" s="43"/>
      <c r="AG79" s="48"/>
      <c r="AH79" s="50"/>
      <c r="AI79" s="50"/>
      <c r="AJ79" s="50"/>
      <c r="AK79" s="50"/>
      <c r="AL79" s="50"/>
      <c r="AM79" s="50"/>
      <c r="AN79" s="50"/>
    </row>
    <row r="87" spans="1:40" x14ac:dyDescent="0.15">
      <c r="B87" s="8" t="str">
        <f>+データ１!$B$2</f>
        <v>2018/2/18</v>
      </c>
      <c r="C87" s="5" t="str">
        <f>+データ１!$B$4</f>
        <v xml:space="preserve">2018年 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40" ht="129.94999999999999" customHeight="1" x14ac:dyDescent="0.15">
      <c r="B88" s="16" t="str">
        <f>+データ１!B12</f>
        <v>スーパーリ－グ 　　                  　　　 第１２回大会  　　　        　Ｄブロック     　　              ２０１８</v>
      </c>
      <c r="C88" s="51" t="str">
        <f>+IF(B89="","",+B89)</f>
        <v>有馬スワローズ</v>
      </c>
      <c r="D88" s="52"/>
      <c r="E88" s="53"/>
      <c r="F88" s="51" t="str">
        <f>+IF(B91="","",+B91)</f>
        <v>七北クラブ</v>
      </c>
      <c r="G88" s="52"/>
      <c r="H88" s="53"/>
      <c r="I88" s="51" t="str">
        <f>+IF(B93="","",+B93)</f>
        <v>落一アポロ</v>
      </c>
      <c r="J88" s="52"/>
      <c r="K88" s="53"/>
      <c r="L88" s="51" t="str">
        <f>+IF(B95="","",+B95)</f>
        <v>東山エイターズ</v>
      </c>
      <c r="M88" s="52"/>
      <c r="N88" s="53"/>
      <c r="O88" s="51" t="str">
        <f>+IF(B97="","",+B97)</f>
        <v>ＬＣジュニア</v>
      </c>
      <c r="P88" s="52"/>
      <c r="Q88" s="53"/>
      <c r="R88" s="51" t="str">
        <f>+IF(B99="","",+B99)</f>
        <v>葛西ファイターズ</v>
      </c>
      <c r="S88" s="52"/>
      <c r="T88" s="53"/>
      <c r="U88" s="51" t="str">
        <f>+IF(B101="","",+B101)</f>
        <v>菊坂ファイヤーズ</v>
      </c>
      <c r="V88" s="52"/>
      <c r="W88" s="53"/>
      <c r="X88" s="51" t="str">
        <f>+IF(B103="","",+B103)</f>
        <v>球友ジュニアーズ</v>
      </c>
      <c r="Y88" s="52"/>
      <c r="Z88" s="53"/>
      <c r="AA88" s="51" t="str">
        <f>+IF(B105="","",+B105)</f>
        <v>マッハブレーブス</v>
      </c>
      <c r="AB88" s="52"/>
      <c r="AC88" s="53"/>
      <c r="AD88" s="51" t="str">
        <f>+IF(B107="","",+B107)</f>
        <v>葛飾アニマルズ</v>
      </c>
      <c r="AE88" s="52"/>
      <c r="AF88" s="53"/>
      <c r="AG88" s="17" t="s">
        <v>0</v>
      </c>
      <c r="AH88" s="11" t="s">
        <v>1</v>
      </c>
      <c r="AI88" s="11" t="s">
        <v>2</v>
      </c>
      <c r="AJ88" s="9" t="s">
        <v>6</v>
      </c>
      <c r="AK88" s="10" t="s">
        <v>8</v>
      </c>
      <c r="AL88" s="10" t="s">
        <v>9</v>
      </c>
      <c r="AM88" s="10" t="s">
        <v>101</v>
      </c>
      <c r="AN88" s="9" t="s">
        <v>7</v>
      </c>
    </row>
    <row r="89" spans="1:40" ht="15.95" customHeight="1" x14ac:dyDescent="0.15">
      <c r="A89" s="44">
        <v>31</v>
      </c>
      <c r="B89" s="45" t="str">
        <f>IF(データ２!B62="","",VLOOKUP(A89,データ２!$A$2:$B$200,2))</f>
        <v>有馬スワローズ</v>
      </c>
      <c r="C89" s="38" t="s">
        <v>11</v>
      </c>
      <c r="D89" s="39"/>
      <c r="E89" s="40"/>
      <c r="F89" s="18" t="s">
        <v>154</v>
      </c>
      <c r="G89" s="19" t="s">
        <v>12</v>
      </c>
      <c r="H89" s="20">
        <v>1</v>
      </c>
      <c r="I89" s="18" t="s">
        <v>154</v>
      </c>
      <c r="J89" s="19" t="s">
        <v>12</v>
      </c>
      <c r="K89" s="20">
        <v>2</v>
      </c>
      <c r="L89" s="18" t="s">
        <v>154</v>
      </c>
      <c r="M89" s="19" t="s">
        <v>12</v>
      </c>
      <c r="N89" s="20">
        <v>3</v>
      </c>
      <c r="O89" s="54"/>
      <c r="P89" s="55"/>
      <c r="Q89" s="56"/>
      <c r="R89" s="18" t="s">
        <v>154</v>
      </c>
      <c r="S89" s="19" t="s">
        <v>12</v>
      </c>
      <c r="T89" s="20">
        <v>5</v>
      </c>
      <c r="U89" s="18" t="s">
        <v>154</v>
      </c>
      <c r="V89" s="19" t="s">
        <v>12</v>
      </c>
      <c r="W89" s="20">
        <v>6</v>
      </c>
      <c r="X89" s="18" t="s">
        <v>154</v>
      </c>
      <c r="Y89" s="19" t="s">
        <v>12</v>
      </c>
      <c r="Z89" s="20">
        <v>7</v>
      </c>
      <c r="AA89" s="18" t="s">
        <v>154</v>
      </c>
      <c r="AB89" s="19" t="s">
        <v>12</v>
      </c>
      <c r="AC89" s="20">
        <v>8</v>
      </c>
      <c r="AD89" s="18" t="s">
        <v>154</v>
      </c>
      <c r="AE89" s="19" t="s">
        <v>12</v>
      </c>
      <c r="AF89" s="20">
        <v>9</v>
      </c>
      <c r="AG89" s="47">
        <f>COUNTIF(C89:AF90,"○")</f>
        <v>1</v>
      </c>
      <c r="AH89" s="49">
        <f>COUNTIF(C89:AF90,"●")</f>
        <v>0</v>
      </c>
      <c r="AI89" s="49">
        <f>COUNTIF(C89:AF90,"△")</f>
        <v>0</v>
      </c>
      <c r="AJ89" s="49">
        <f t="shared" ref="AJ89" si="138">+AG89*3+AI89*1</f>
        <v>3</v>
      </c>
      <c r="AK89" s="49">
        <f>+E90+H90+K90+N90+Q90+T90+W90+Z90+AC90+AF90</f>
        <v>1</v>
      </c>
      <c r="AL89" s="49">
        <f>+C90+F90+I90+L90+O90+R90+U90+X90+AA90+AD90</f>
        <v>13</v>
      </c>
      <c r="AM89" s="49">
        <f>+RANK(AJ89,$AJ$89:$AJ$107,0)*100+RANK(AK89,$AK$89:$AK$107,1)*10+RANK(AL89,$AL$89:$AL$107,0)</f>
        <v>191</v>
      </c>
      <c r="AN89" s="49">
        <f>+RANK(AM89,$AM$89:$AM$108,1)</f>
        <v>1</v>
      </c>
    </row>
    <row r="90" spans="1:40" ht="15.95" customHeight="1" x14ac:dyDescent="0.15">
      <c r="A90" s="44"/>
      <c r="B90" s="46"/>
      <c r="C90" s="41"/>
      <c r="D90" s="42"/>
      <c r="E90" s="43"/>
      <c r="F90" s="21"/>
      <c r="G90" s="22" t="s">
        <v>12</v>
      </c>
      <c r="H90" s="23"/>
      <c r="I90" s="21"/>
      <c r="J90" s="22" t="s">
        <v>12</v>
      </c>
      <c r="K90" s="23"/>
      <c r="L90" s="21"/>
      <c r="M90" s="22" t="s">
        <v>12</v>
      </c>
      <c r="N90" s="23"/>
      <c r="O90" s="57">
        <v>13</v>
      </c>
      <c r="P90" s="58" t="s">
        <v>222</v>
      </c>
      <c r="Q90" s="59">
        <v>1</v>
      </c>
      <c r="R90" s="21"/>
      <c r="S90" s="22" t="s">
        <v>12</v>
      </c>
      <c r="T90" s="23"/>
      <c r="U90" s="21"/>
      <c r="V90" s="22" t="s">
        <v>12</v>
      </c>
      <c r="W90" s="23"/>
      <c r="X90" s="21"/>
      <c r="Y90" s="22" t="s">
        <v>12</v>
      </c>
      <c r="Z90" s="23"/>
      <c r="AA90" s="21"/>
      <c r="AB90" s="22" t="s">
        <v>12</v>
      </c>
      <c r="AC90" s="23"/>
      <c r="AD90" s="21"/>
      <c r="AE90" s="22" t="s">
        <v>12</v>
      </c>
      <c r="AF90" s="23"/>
      <c r="AG90" s="48"/>
      <c r="AH90" s="50"/>
      <c r="AI90" s="50"/>
      <c r="AJ90" s="50"/>
      <c r="AK90" s="50"/>
      <c r="AL90" s="50"/>
      <c r="AM90" s="50"/>
      <c r="AN90" s="50"/>
    </row>
    <row r="91" spans="1:40" ht="15.95" customHeight="1" x14ac:dyDescent="0.15">
      <c r="A91" s="44">
        <v>32</v>
      </c>
      <c r="B91" s="45" t="str">
        <f>IF(データ２!B64="","",VLOOKUP(A91,データ２!$A$2:$B$200,2))</f>
        <v>七北クラブ</v>
      </c>
      <c r="C91" s="18" t="s">
        <v>154</v>
      </c>
      <c r="D91" s="19" t="s">
        <v>12</v>
      </c>
      <c r="E91" s="20">
        <v>1</v>
      </c>
      <c r="F91" s="38" t="s">
        <v>11</v>
      </c>
      <c r="G91" s="39"/>
      <c r="H91" s="40"/>
      <c r="I91" s="18" t="s">
        <v>154</v>
      </c>
      <c r="J91" s="19" t="s">
        <v>12</v>
      </c>
      <c r="K91" s="20">
        <v>10</v>
      </c>
      <c r="L91" s="18" t="s">
        <v>154</v>
      </c>
      <c r="M91" s="19" t="s">
        <v>12</v>
      </c>
      <c r="N91" s="20">
        <v>11</v>
      </c>
      <c r="O91" s="18" t="s">
        <v>154</v>
      </c>
      <c r="P91" s="19" t="s">
        <v>12</v>
      </c>
      <c r="Q91" s="20">
        <v>12</v>
      </c>
      <c r="R91" s="18" t="s">
        <v>154</v>
      </c>
      <c r="S91" s="19" t="s">
        <v>12</v>
      </c>
      <c r="T91" s="20">
        <v>13</v>
      </c>
      <c r="U91" s="18" t="s">
        <v>154</v>
      </c>
      <c r="V91" s="19" t="s">
        <v>12</v>
      </c>
      <c r="W91" s="20">
        <v>14</v>
      </c>
      <c r="X91" s="18" t="s">
        <v>154</v>
      </c>
      <c r="Y91" s="19" t="s">
        <v>12</v>
      </c>
      <c r="Z91" s="20">
        <v>15</v>
      </c>
      <c r="AA91" s="18" t="s">
        <v>154</v>
      </c>
      <c r="AB91" s="19" t="s">
        <v>12</v>
      </c>
      <c r="AC91" s="20">
        <v>16</v>
      </c>
      <c r="AD91" s="18" t="s">
        <v>154</v>
      </c>
      <c r="AE91" s="19" t="s">
        <v>12</v>
      </c>
      <c r="AF91" s="20">
        <v>17</v>
      </c>
      <c r="AG91" s="47">
        <f>COUNTIF(C91:AF92,"○")</f>
        <v>0</v>
      </c>
      <c r="AH91" s="49">
        <f>COUNTIF(C91:AF92,"●")</f>
        <v>0</v>
      </c>
      <c r="AI91" s="49">
        <f>COUNTIF(C91:AF92,"△")</f>
        <v>0</v>
      </c>
      <c r="AJ91" s="49">
        <f t="shared" ref="AJ91" si="139">+AG91*3+AI91*1</f>
        <v>0</v>
      </c>
      <c r="AK91" s="49">
        <f t="shared" ref="AK91" si="140">+E92+H92+K92+N92+Q92+T92+W92+Z92+AC92+AF92</f>
        <v>0</v>
      </c>
      <c r="AL91" s="49">
        <f t="shared" ref="AL91" si="141">+C92+F92+I92+L92+O92+R92+U92+X92+AA92+AD92</f>
        <v>0</v>
      </c>
      <c r="AM91" s="49">
        <f t="shared" ref="AM91" si="142">+RANK(AJ91,$AJ$89:$AJ$107,0)*100+RANK(AK91,$AK$89:$AK$107,1)*10+RANK(AL91,$AL$89:$AL$107,0)</f>
        <v>213</v>
      </c>
      <c r="AN91" s="49">
        <f t="shared" ref="AN91" si="143">+RANK(AM91,$AM$89:$AM$108,1)</f>
        <v>2</v>
      </c>
    </row>
    <row r="92" spans="1:40" ht="15.95" customHeight="1" x14ac:dyDescent="0.15">
      <c r="A92" s="44"/>
      <c r="B92" s="46"/>
      <c r="C92" s="21"/>
      <c r="D92" s="22" t="s">
        <v>12</v>
      </c>
      <c r="E92" s="23"/>
      <c r="F92" s="41"/>
      <c r="G92" s="42"/>
      <c r="H92" s="43"/>
      <c r="I92" s="21"/>
      <c r="J92" s="22" t="s">
        <v>12</v>
      </c>
      <c r="K92" s="23"/>
      <c r="L92" s="21"/>
      <c r="M92" s="22" t="s">
        <v>12</v>
      </c>
      <c r="N92" s="23"/>
      <c r="O92" s="21"/>
      <c r="P92" s="22" t="s">
        <v>12</v>
      </c>
      <c r="Q92" s="23"/>
      <c r="R92" s="21"/>
      <c r="S92" s="22" t="s">
        <v>12</v>
      </c>
      <c r="T92" s="23"/>
      <c r="U92" s="21"/>
      <c r="V92" s="22" t="s">
        <v>12</v>
      </c>
      <c r="W92" s="23"/>
      <c r="X92" s="21"/>
      <c r="Y92" s="22" t="s">
        <v>12</v>
      </c>
      <c r="Z92" s="23"/>
      <c r="AA92" s="21"/>
      <c r="AB92" s="22" t="s">
        <v>12</v>
      </c>
      <c r="AC92" s="23"/>
      <c r="AD92" s="21"/>
      <c r="AE92" s="22" t="s">
        <v>12</v>
      </c>
      <c r="AF92" s="23"/>
      <c r="AG92" s="48"/>
      <c r="AH92" s="50"/>
      <c r="AI92" s="50"/>
      <c r="AJ92" s="50"/>
      <c r="AK92" s="50"/>
      <c r="AL92" s="50"/>
      <c r="AM92" s="50"/>
      <c r="AN92" s="50"/>
    </row>
    <row r="93" spans="1:40" ht="15.95" customHeight="1" x14ac:dyDescent="0.15">
      <c r="A93" s="44">
        <v>33</v>
      </c>
      <c r="B93" s="45" t="str">
        <f>IF(データ２!B66="","",VLOOKUP(A93,データ２!$A$2:$B$200,2))</f>
        <v>落一アポロ</v>
      </c>
      <c r="C93" s="18" t="s">
        <v>154</v>
      </c>
      <c r="D93" s="19" t="s">
        <v>12</v>
      </c>
      <c r="E93" s="20">
        <v>2</v>
      </c>
      <c r="F93" s="18" t="s">
        <v>154</v>
      </c>
      <c r="G93" s="19" t="s">
        <v>12</v>
      </c>
      <c r="H93" s="20">
        <v>10</v>
      </c>
      <c r="I93" s="38" t="s">
        <v>11</v>
      </c>
      <c r="J93" s="39"/>
      <c r="K93" s="40"/>
      <c r="L93" s="18" t="s">
        <v>154</v>
      </c>
      <c r="M93" s="19" t="s">
        <v>12</v>
      </c>
      <c r="N93" s="20">
        <v>18</v>
      </c>
      <c r="O93" s="18" t="s">
        <v>154</v>
      </c>
      <c r="P93" s="19" t="s">
        <v>12</v>
      </c>
      <c r="Q93" s="20">
        <v>19</v>
      </c>
      <c r="R93" s="18" t="s">
        <v>154</v>
      </c>
      <c r="S93" s="19" t="s">
        <v>12</v>
      </c>
      <c r="T93" s="20">
        <v>20</v>
      </c>
      <c r="U93" s="18" t="s">
        <v>154</v>
      </c>
      <c r="V93" s="19" t="s">
        <v>12</v>
      </c>
      <c r="W93" s="20">
        <v>21</v>
      </c>
      <c r="X93" s="18" t="s">
        <v>154</v>
      </c>
      <c r="Y93" s="19" t="s">
        <v>12</v>
      </c>
      <c r="Z93" s="20">
        <v>22</v>
      </c>
      <c r="AA93" s="18" t="s">
        <v>154</v>
      </c>
      <c r="AB93" s="19" t="s">
        <v>12</v>
      </c>
      <c r="AC93" s="20">
        <v>23</v>
      </c>
      <c r="AD93" s="18" t="s">
        <v>154</v>
      </c>
      <c r="AE93" s="19" t="s">
        <v>12</v>
      </c>
      <c r="AF93" s="20">
        <v>24</v>
      </c>
      <c r="AG93" s="47">
        <f>COUNTIF(C93:AF94,"○")</f>
        <v>0</v>
      </c>
      <c r="AH93" s="49">
        <f>COUNTIF(C93:AF94,"●")</f>
        <v>0</v>
      </c>
      <c r="AI93" s="49">
        <f>COUNTIF(C93:AF94,"△")</f>
        <v>0</v>
      </c>
      <c r="AJ93" s="49">
        <f t="shared" ref="AJ93" si="144">+AG93*3+AI93*1</f>
        <v>0</v>
      </c>
      <c r="AK93" s="49">
        <f t="shared" ref="AK93" si="145">+E94+H94+K94+N94+Q94+T94+W94+Z94+AC94+AF94</f>
        <v>0</v>
      </c>
      <c r="AL93" s="49">
        <f t="shared" ref="AL93" si="146">+C94+F94+I94+L94+O94+R94+U94+X94+AA94+AD94</f>
        <v>0</v>
      </c>
      <c r="AM93" s="49">
        <f t="shared" ref="AM93" si="147">+RANK(AJ93,$AJ$89:$AJ$107,0)*100+RANK(AK93,$AK$89:$AK$107,1)*10+RANK(AL93,$AL$89:$AL$107,0)</f>
        <v>213</v>
      </c>
      <c r="AN93" s="49">
        <f t="shared" ref="AN93" si="148">+RANK(AM93,$AM$89:$AM$108,1)</f>
        <v>2</v>
      </c>
    </row>
    <row r="94" spans="1:40" ht="15.95" customHeight="1" x14ac:dyDescent="0.15">
      <c r="A94" s="44"/>
      <c r="B94" s="46"/>
      <c r="C94" s="21"/>
      <c r="D94" s="22" t="s">
        <v>12</v>
      </c>
      <c r="E94" s="23"/>
      <c r="F94" s="21"/>
      <c r="G94" s="22" t="s">
        <v>12</v>
      </c>
      <c r="H94" s="23"/>
      <c r="I94" s="41"/>
      <c r="J94" s="42"/>
      <c r="K94" s="43"/>
      <c r="L94" s="21"/>
      <c r="M94" s="22" t="s">
        <v>12</v>
      </c>
      <c r="N94" s="23"/>
      <c r="O94" s="21"/>
      <c r="P94" s="22" t="s">
        <v>12</v>
      </c>
      <c r="Q94" s="23"/>
      <c r="R94" s="21"/>
      <c r="S94" s="22" t="s">
        <v>12</v>
      </c>
      <c r="T94" s="23"/>
      <c r="U94" s="21"/>
      <c r="V94" s="22" t="s">
        <v>12</v>
      </c>
      <c r="W94" s="23"/>
      <c r="X94" s="21"/>
      <c r="Y94" s="22" t="s">
        <v>12</v>
      </c>
      <c r="Z94" s="23"/>
      <c r="AA94" s="21"/>
      <c r="AB94" s="22" t="s">
        <v>12</v>
      </c>
      <c r="AC94" s="23"/>
      <c r="AD94" s="21"/>
      <c r="AE94" s="22" t="s">
        <v>12</v>
      </c>
      <c r="AF94" s="23"/>
      <c r="AG94" s="48"/>
      <c r="AH94" s="50"/>
      <c r="AI94" s="50"/>
      <c r="AJ94" s="50"/>
      <c r="AK94" s="50"/>
      <c r="AL94" s="50"/>
      <c r="AM94" s="50"/>
      <c r="AN94" s="50"/>
    </row>
    <row r="95" spans="1:40" ht="15.95" customHeight="1" x14ac:dyDescent="0.15">
      <c r="A95" s="44">
        <v>34</v>
      </c>
      <c r="B95" s="45" t="str">
        <f>IF(データ２!B68="","",VLOOKUP(A95,データ２!$A$2:$B$200,2))</f>
        <v>東山エイターズ</v>
      </c>
      <c r="C95" s="18" t="s">
        <v>154</v>
      </c>
      <c r="D95" s="19" t="s">
        <v>12</v>
      </c>
      <c r="E95" s="20">
        <v>3</v>
      </c>
      <c r="F95" s="18" t="s">
        <v>154</v>
      </c>
      <c r="G95" s="19" t="s">
        <v>12</v>
      </c>
      <c r="H95" s="20">
        <v>11</v>
      </c>
      <c r="I95" s="18" t="s">
        <v>154</v>
      </c>
      <c r="J95" s="19" t="s">
        <v>12</v>
      </c>
      <c r="K95" s="20">
        <v>18</v>
      </c>
      <c r="L95" s="38" t="s">
        <v>11</v>
      </c>
      <c r="M95" s="39"/>
      <c r="N95" s="40"/>
      <c r="O95" s="18" t="s">
        <v>154</v>
      </c>
      <c r="P95" s="19" t="s">
        <v>12</v>
      </c>
      <c r="Q95" s="20">
        <v>25</v>
      </c>
      <c r="R95" s="18" t="s">
        <v>154</v>
      </c>
      <c r="S95" s="19" t="s">
        <v>12</v>
      </c>
      <c r="T95" s="20">
        <v>26</v>
      </c>
      <c r="U95" s="18" t="s">
        <v>154</v>
      </c>
      <c r="V95" s="19" t="s">
        <v>12</v>
      </c>
      <c r="W95" s="20">
        <v>27</v>
      </c>
      <c r="X95" s="18" t="s">
        <v>154</v>
      </c>
      <c r="Y95" s="19" t="s">
        <v>12</v>
      </c>
      <c r="Z95" s="20">
        <v>28</v>
      </c>
      <c r="AA95" s="18" t="s">
        <v>154</v>
      </c>
      <c r="AB95" s="19" t="s">
        <v>12</v>
      </c>
      <c r="AC95" s="20">
        <v>29</v>
      </c>
      <c r="AD95" s="18" t="s">
        <v>154</v>
      </c>
      <c r="AE95" s="19" t="s">
        <v>12</v>
      </c>
      <c r="AF95" s="20">
        <v>30</v>
      </c>
      <c r="AG95" s="47">
        <f>COUNTIF(C95:AF96,"○")</f>
        <v>0</v>
      </c>
      <c r="AH95" s="49">
        <f>COUNTIF(C95:AF96,"●")</f>
        <v>0</v>
      </c>
      <c r="AI95" s="49">
        <f>COUNTIF(C95:AF96,"△")</f>
        <v>0</v>
      </c>
      <c r="AJ95" s="49">
        <f t="shared" ref="AJ95" si="149">+AG95*3+AI95*1</f>
        <v>0</v>
      </c>
      <c r="AK95" s="49">
        <f t="shared" ref="AK95" si="150">+E96+H96+K96+N96+Q96+T96+W96+Z96+AC96+AF96</f>
        <v>0</v>
      </c>
      <c r="AL95" s="49">
        <f t="shared" ref="AL95" si="151">+C96+F96+I96+L96+O96+R96+U96+X96+AA96+AD96</f>
        <v>0</v>
      </c>
      <c r="AM95" s="49">
        <f t="shared" ref="AM95" si="152">+RANK(AJ95,$AJ$89:$AJ$107,0)*100+RANK(AK95,$AK$89:$AK$107,1)*10+RANK(AL95,$AL$89:$AL$107,0)</f>
        <v>213</v>
      </c>
      <c r="AN95" s="49">
        <f t="shared" ref="AN95" si="153">+RANK(AM95,$AM$89:$AM$108,1)</f>
        <v>2</v>
      </c>
    </row>
    <row r="96" spans="1:40" ht="15.95" customHeight="1" x14ac:dyDescent="0.15">
      <c r="A96" s="44"/>
      <c r="B96" s="46"/>
      <c r="C96" s="21"/>
      <c r="D96" s="22" t="s">
        <v>12</v>
      </c>
      <c r="E96" s="23"/>
      <c r="F96" s="21"/>
      <c r="G96" s="22" t="s">
        <v>12</v>
      </c>
      <c r="H96" s="23"/>
      <c r="I96" s="21"/>
      <c r="J96" s="22" t="s">
        <v>12</v>
      </c>
      <c r="K96" s="23"/>
      <c r="L96" s="41"/>
      <c r="M96" s="42"/>
      <c r="N96" s="43"/>
      <c r="O96" s="21"/>
      <c r="P96" s="22" t="s">
        <v>12</v>
      </c>
      <c r="Q96" s="23"/>
      <c r="R96" s="21"/>
      <c r="S96" s="22" t="s">
        <v>12</v>
      </c>
      <c r="T96" s="23"/>
      <c r="U96" s="21"/>
      <c r="V96" s="22" t="s">
        <v>12</v>
      </c>
      <c r="W96" s="23"/>
      <c r="X96" s="21"/>
      <c r="Y96" s="22" t="s">
        <v>12</v>
      </c>
      <c r="Z96" s="23"/>
      <c r="AA96" s="21"/>
      <c r="AB96" s="22" t="s">
        <v>12</v>
      </c>
      <c r="AC96" s="23"/>
      <c r="AD96" s="21"/>
      <c r="AE96" s="22" t="s">
        <v>12</v>
      </c>
      <c r="AF96" s="23"/>
      <c r="AG96" s="48"/>
      <c r="AH96" s="50"/>
      <c r="AI96" s="50"/>
      <c r="AJ96" s="50"/>
      <c r="AK96" s="50"/>
      <c r="AL96" s="50"/>
      <c r="AM96" s="50"/>
      <c r="AN96" s="50"/>
    </row>
    <row r="97" spans="1:40" ht="15.95" customHeight="1" x14ac:dyDescent="0.15">
      <c r="A97" s="44">
        <v>35</v>
      </c>
      <c r="B97" s="45" t="str">
        <f>IF(データ２!B70="","",VLOOKUP(A97,データ２!$A$2:$B$200,2))</f>
        <v>ＬＣジュニア</v>
      </c>
      <c r="C97" s="60"/>
      <c r="D97" s="61"/>
      <c r="E97" s="62"/>
      <c r="F97" s="18" t="s">
        <v>154</v>
      </c>
      <c r="G97" s="19" t="s">
        <v>12</v>
      </c>
      <c r="H97" s="20">
        <v>12</v>
      </c>
      <c r="I97" s="18" t="s">
        <v>154</v>
      </c>
      <c r="J97" s="19" t="s">
        <v>12</v>
      </c>
      <c r="K97" s="20">
        <v>19</v>
      </c>
      <c r="L97" s="18" t="s">
        <v>154</v>
      </c>
      <c r="M97" s="19" t="s">
        <v>12</v>
      </c>
      <c r="N97" s="20">
        <v>25</v>
      </c>
      <c r="O97" s="38" t="s">
        <v>11</v>
      </c>
      <c r="P97" s="39"/>
      <c r="Q97" s="40"/>
      <c r="R97" s="18" t="s">
        <v>154</v>
      </c>
      <c r="S97" s="19" t="s">
        <v>12</v>
      </c>
      <c r="T97" s="20">
        <v>31</v>
      </c>
      <c r="U97" s="18" t="s">
        <v>154</v>
      </c>
      <c r="V97" s="19" t="s">
        <v>12</v>
      </c>
      <c r="W97" s="20">
        <v>32</v>
      </c>
      <c r="X97" s="18" t="s">
        <v>154</v>
      </c>
      <c r="Y97" s="19" t="s">
        <v>12</v>
      </c>
      <c r="Z97" s="20">
        <v>33</v>
      </c>
      <c r="AA97" s="18" t="s">
        <v>154</v>
      </c>
      <c r="AB97" s="19" t="s">
        <v>12</v>
      </c>
      <c r="AC97" s="20">
        <v>34</v>
      </c>
      <c r="AD97" s="18" t="s">
        <v>154</v>
      </c>
      <c r="AE97" s="19" t="s">
        <v>12</v>
      </c>
      <c r="AF97" s="20">
        <v>35</v>
      </c>
      <c r="AG97" s="47">
        <f>COUNTIF(C97:AF98,"○")</f>
        <v>0</v>
      </c>
      <c r="AH97" s="49">
        <f>COUNTIF(C97:AF98,"●")</f>
        <v>1</v>
      </c>
      <c r="AI97" s="49">
        <f>COUNTIF(C97:AF98,"△")</f>
        <v>0</v>
      </c>
      <c r="AJ97" s="49">
        <f t="shared" ref="AJ97" si="154">+AG97*3+AI97*1</f>
        <v>0</v>
      </c>
      <c r="AK97" s="49">
        <f t="shared" ref="AK97" si="155">+E98+H98+K98+N98+Q98+T98+W98+Z98+AC98+AF98</f>
        <v>13</v>
      </c>
      <c r="AL97" s="49">
        <f t="shared" ref="AL97" si="156">+C98+F98+I98+L98+O98+R98+U98+X98+AA98+AD98</f>
        <v>1</v>
      </c>
      <c r="AM97" s="49">
        <f t="shared" ref="AM97" si="157">+RANK(AJ97,$AJ$89:$AJ$107,0)*100+RANK(AK97,$AK$89:$AK$107,1)*10+RANK(AL97,$AL$89:$AL$107,0)</f>
        <v>302</v>
      </c>
      <c r="AN97" s="49">
        <f t="shared" ref="AN97" si="158">+RANK(AM97,$AM$89:$AM$108,1)</f>
        <v>10</v>
      </c>
    </row>
    <row r="98" spans="1:40" ht="15.95" customHeight="1" x14ac:dyDescent="0.15">
      <c r="A98" s="44"/>
      <c r="B98" s="46"/>
      <c r="C98" s="63">
        <v>1</v>
      </c>
      <c r="D98" s="64" t="s">
        <v>223</v>
      </c>
      <c r="E98" s="65">
        <v>13</v>
      </c>
      <c r="F98" s="21"/>
      <c r="G98" s="22" t="s">
        <v>12</v>
      </c>
      <c r="H98" s="23"/>
      <c r="I98" s="21"/>
      <c r="J98" s="22" t="s">
        <v>12</v>
      </c>
      <c r="K98" s="23"/>
      <c r="L98" s="21"/>
      <c r="M98" s="22" t="s">
        <v>12</v>
      </c>
      <c r="N98" s="23"/>
      <c r="O98" s="41"/>
      <c r="P98" s="42"/>
      <c r="Q98" s="43"/>
      <c r="R98" s="21"/>
      <c r="S98" s="22" t="s">
        <v>12</v>
      </c>
      <c r="T98" s="23"/>
      <c r="U98" s="21"/>
      <c r="V98" s="22" t="s">
        <v>12</v>
      </c>
      <c r="W98" s="23"/>
      <c r="X98" s="21"/>
      <c r="Y98" s="22" t="s">
        <v>12</v>
      </c>
      <c r="Z98" s="23"/>
      <c r="AA98" s="21"/>
      <c r="AB98" s="22" t="s">
        <v>12</v>
      </c>
      <c r="AC98" s="23"/>
      <c r="AD98" s="21"/>
      <c r="AE98" s="22" t="s">
        <v>12</v>
      </c>
      <c r="AF98" s="23"/>
      <c r="AG98" s="48"/>
      <c r="AH98" s="50"/>
      <c r="AI98" s="50"/>
      <c r="AJ98" s="50"/>
      <c r="AK98" s="50"/>
      <c r="AL98" s="50"/>
      <c r="AM98" s="50"/>
      <c r="AN98" s="50"/>
    </row>
    <row r="99" spans="1:40" ht="15.95" customHeight="1" x14ac:dyDescent="0.15">
      <c r="A99" s="44">
        <v>36</v>
      </c>
      <c r="B99" s="45" t="str">
        <f>IF(データ２!B72="","",VLOOKUP(A99,データ２!$A$2:$B$200,2))</f>
        <v>葛西ファイターズ</v>
      </c>
      <c r="C99" s="18" t="s">
        <v>154</v>
      </c>
      <c r="D99" s="19" t="s">
        <v>12</v>
      </c>
      <c r="E99" s="20">
        <v>5</v>
      </c>
      <c r="F99" s="18" t="s">
        <v>154</v>
      </c>
      <c r="G99" s="19" t="s">
        <v>12</v>
      </c>
      <c r="H99" s="20">
        <v>13</v>
      </c>
      <c r="I99" s="18" t="s">
        <v>154</v>
      </c>
      <c r="J99" s="19" t="s">
        <v>12</v>
      </c>
      <c r="K99" s="20">
        <v>20</v>
      </c>
      <c r="L99" s="18" t="s">
        <v>154</v>
      </c>
      <c r="M99" s="19" t="s">
        <v>12</v>
      </c>
      <c r="N99" s="20">
        <v>26</v>
      </c>
      <c r="O99" s="18" t="s">
        <v>154</v>
      </c>
      <c r="P99" s="19" t="s">
        <v>12</v>
      </c>
      <c r="Q99" s="20">
        <v>31</v>
      </c>
      <c r="R99" s="38" t="s">
        <v>11</v>
      </c>
      <c r="S99" s="39"/>
      <c r="T99" s="40"/>
      <c r="U99" s="18" t="s">
        <v>154</v>
      </c>
      <c r="V99" s="19" t="s">
        <v>12</v>
      </c>
      <c r="W99" s="20">
        <v>36</v>
      </c>
      <c r="X99" s="18" t="s">
        <v>154</v>
      </c>
      <c r="Y99" s="19" t="s">
        <v>12</v>
      </c>
      <c r="Z99" s="20">
        <v>37</v>
      </c>
      <c r="AA99" s="18" t="s">
        <v>154</v>
      </c>
      <c r="AB99" s="19" t="s">
        <v>12</v>
      </c>
      <c r="AC99" s="20">
        <v>38</v>
      </c>
      <c r="AD99" s="18" t="s">
        <v>154</v>
      </c>
      <c r="AE99" s="19" t="s">
        <v>12</v>
      </c>
      <c r="AF99" s="20">
        <v>39</v>
      </c>
      <c r="AG99" s="47">
        <f>COUNTIF(C99:AF100,"○")</f>
        <v>0</v>
      </c>
      <c r="AH99" s="49">
        <f>COUNTIF(C99:AF100,"●")</f>
        <v>0</v>
      </c>
      <c r="AI99" s="49">
        <f>COUNTIF(C99:AF100,"△")</f>
        <v>0</v>
      </c>
      <c r="AJ99" s="49">
        <f t="shared" ref="AJ99" si="159">+AG99*3+AI99*1</f>
        <v>0</v>
      </c>
      <c r="AK99" s="49">
        <f t="shared" ref="AK99" si="160">+E100+H100+K100+N100+Q100+T100+W100+Z100+AC100+AF100</f>
        <v>0</v>
      </c>
      <c r="AL99" s="49">
        <f t="shared" ref="AL99" si="161">+C100+F100+I100+L100+O100+R100+U100+X100+AA100+AD100</f>
        <v>0</v>
      </c>
      <c r="AM99" s="49">
        <f t="shared" ref="AM99" si="162">+RANK(AJ99,$AJ$89:$AJ$107,0)*100+RANK(AK99,$AK$89:$AK$107,1)*10+RANK(AL99,$AL$89:$AL$107,0)</f>
        <v>213</v>
      </c>
      <c r="AN99" s="49">
        <f t="shared" ref="AN99" si="163">+RANK(AM99,$AM$89:$AM$108,1)</f>
        <v>2</v>
      </c>
    </row>
    <row r="100" spans="1:40" ht="15.95" customHeight="1" x14ac:dyDescent="0.15">
      <c r="A100" s="44"/>
      <c r="B100" s="46"/>
      <c r="C100" s="21"/>
      <c r="D100" s="22" t="s">
        <v>12</v>
      </c>
      <c r="E100" s="23"/>
      <c r="F100" s="21"/>
      <c r="G100" s="22" t="s">
        <v>12</v>
      </c>
      <c r="H100" s="23"/>
      <c r="I100" s="21"/>
      <c r="J100" s="22" t="s">
        <v>12</v>
      </c>
      <c r="K100" s="23"/>
      <c r="L100" s="21"/>
      <c r="M100" s="22" t="s">
        <v>12</v>
      </c>
      <c r="N100" s="23"/>
      <c r="O100" s="21"/>
      <c r="P100" s="22" t="s">
        <v>12</v>
      </c>
      <c r="Q100" s="23"/>
      <c r="R100" s="41"/>
      <c r="S100" s="42"/>
      <c r="T100" s="43"/>
      <c r="U100" s="21"/>
      <c r="V100" s="22" t="s">
        <v>12</v>
      </c>
      <c r="W100" s="23"/>
      <c r="X100" s="21"/>
      <c r="Y100" s="22" t="s">
        <v>12</v>
      </c>
      <c r="Z100" s="23"/>
      <c r="AA100" s="21"/>
      <c r="AB100" s="22" t="s">
        <v>12</v>
      </c>
      <c r="AC100" s="23"/>
      <c r="AD100" s="21"/>
      <c r="AE100" s="22" t="s">
        <v>12</v>
      </c>
      <c r="AF100" s="23"/>
      <c r="AG100" s="48"/>
      <c r="AH100" s="50"/>
      <c r="AI100" s="50"/>
      <c r="AJ100" s="50"/>
      <c r="AK100" s="50"/>
      <c r="AL100" s="50"/>
      <c r="AM100" s="50"/>
      <c r="AN100" s="50"/>
    </row>
    <row r="101" spans="1:40" ht="15.95" customHeight="1" x14ac:dyDescent="0.15">
      <c r="A101" s="44">
        <v>37</v>
      </c>
      <c r="B101" s="45" t="str">
        <f>IF(データ２!B74="","",VLOOKUP(A101,データ２!$A$2:$B$200,2))</f>
        <v>菊坂ファイヤーズ</v>
      </c>
      <c r="C101" s="18" t="s">
        <v>154</v>
      </c>
      <c r="D101" s="19" t="s">
        <v>12</v>
      </c>
      <c r="E101" s="20">
        <v>6</v>
      </c>
      <c r="F101" s="18" t="s">
        <v>154</v>
      </c>
      <c r="G101" s="19" t="s">
        <v>12</v>
      </c>
      <c r="H101" s="20">
        <v>14</v>
      </c>
      <c r="I101" s="18" t="s">
        <v>154</v>
      </c>
      <c r="J101" s="19" t="s">
        <v>12</v>
      </c>
      <c r="K101" s="20">
        <v>21</v>
      </c>
      <c r="L101" s="18" t="s">
        <v>154</v>
      </c>
      <c r="M101" s="19" t="s">
        <v>12</v>
      </c>
      <c r="N101" s="20">
        <v>27</v>
      </c>
      <c r="O101" s="18" t="s">
        <v>154</v>
      </c>
      <c r="P101" s="19" t="s">
        <v>12</v>
      </c>
      <c r="Q101" s="20">
        <v>32</v>
      </c>
      <c r="R101" s="18" t="s">
        <v>154</v>
      </c>
      <c r="S101" s="19" t="s">
        <v>12</v>
      </c>
      <c r="T101" s="20">
        <v>36</v>
      </c>
      <c r="U101" s="38" t="s">
        <v>11</v>
      </c>
      <c r="V101" s="39"/>
      <c r="W101" s="40"/>
      <c r="X101" s="18" t="s">
        <v>154</v>
      </c>
      <c r="Y101" s="19" t="s">
        <v>12</v>
      </c>
      <c r="Z101" s="20">
        <v>40</v>
      </c>
      <c r="AA101" s="18" t="s">
        <v>154</v>
      </c>
      <c r="AB101" s="19" t="s">
        <v>12</v>
      </c>
      <c r="AC101" s="20">
        <v>41</v>
      </c>
      <c r="AD101" s="18" t="s">
        <v>154</v>
      </c>
      <c r="AE101" s="19" t="s">
        <v>12</v>
      </c>
      <c r="AF101" s="20">
        <v>42</v>
      </c>
      <c r="AG101" s="47">
        <f>COUNTIF(C101:AF102,"○")</f>
        <v>0</v>
      </c>
      <c r="AH101" s="49">
        <f>COUNTIF(C101:AF102,"●")</f>
        <v>0</v>
      </c>
      <c r="AI101" s="49">
        <f>COUNTIF(C101:AF102,"△")</f>
        <v>0</v>
      </c>
      <c r="AJ101" s="49">
        <f t="shared" ref="AJ101" si="164">+AG101*3+AI101*1</f>
        <v>0</v>
      </c>
      <c r="AK101" s="49">
        <f t="shared" ref="AK101" si="165">+E102+H102+K102+N102+Q102+T102+W102+Z102+AC102+AF102</f>
        <v>0</v>
      </c>
      <c r="AL101" s="49">
        <f t="shared" ref="AL101" si="166">+C102+F102+I102+L102+O102+R102+U102+X102+AA102+AD102</f>
        <v>0</v>
      </c>
      <c r="AM101" s="49">
        <f t="shared" ref="AM101" si="167">+RANK(AJ101,$AJ$89:$AJ$107,0)*100+RANK(AK101,$AK$89:$AK$107,1)*10+RANK(AL101,$AL$89:$AL$107,0)</f>
        <v>213</v>
      </c>
      <c r="AN101" s="49">
        <f t="shared" ref="AN101" si="168">+RANK(AM101,$AM$89:$AM$108,1)</f>
        <v>2</v>
      </c>
    </row>
    <row r="102" spans="1:40" ht="15.95" customHeight="1" x14ac:dyDescent="0.15">
      <c r="A102" s="44"/>
      <c r="B102" s="46"/>
      <c r="C102" s="21"/>
      <c r="D102" s="22" t="s">
        <v>12</v>
      </c>
      <c r="E102" s="23"/>
      <c r="F102" s="21"/>
      <c r="G102" s="22" t="s">
        <v>12</v>
      </c>
      <c r="H102" s="23"/>
      <c r="I102" s="21"/>
      <c r="J102" s="22" t="s">
        <v>12</v>
      </c>
      <c r="K102" s="23"/>
      <c r="L102" s="21"/>
      <c r="M102" s="22" t="s">
        <v>12</v>
      </c>
      <c r="N102" s="23"/>
      <c r="O102" s="21"/>
      <c r="P102" s="22" t="s">
        <v>12</v>
      </c>
      <c r="Q102" s="23"/>
      <c r="R102" s="21"/>
      <c r="S102" s="22" t="s">
        <v>12</v>
      </c>
      <c r="T102" s="23"/>
      <c r="U102" s="41"/>
      <c r="V102" s="42"/>
      <c r="W102" s="43"/>
      <c r="X102" s="21"/>
      <c r="Y102" s="22" t="s">
        <v>12</v>
      </c>
      <c r="Z102" s="23"/>
      <c r="AA102" s="21"/>
      <c r="AB102" s="22" t="s">
        <v>12</v>
      </c>
      <c r="AC102" s="23"/>
      <c r="AD102" s="21"/>
      <c r="AE102" s="22" t="s">
        <v>12</v>
      </c>
      <c r="AF102" s="23"/>
      <c r="AG102" s="48"/>
      <c r="AH102" s="50"/>
      <c r="AI102" s="50"/>
      <c r="AJ102" s="50"/>
      <c r="AK102" s="50"/>
      <c r="AL102" s="50"/>
      <c r="AM102" s="50"/>
      <c r="AN102" s="50"/>
    </row>
    <row r="103" spans="1:40" ht="15.95" customHeight="1" x14ac:dyDescent="0.15">
      <c r="A103" s="44">
        <v>38</v>
      </c>
      <c r="B103" s="45" t="str">
        <f>IF(データ２!B76="","",VLOOKUP(A103,データ２!$A$2:$B$200,2))</f>
        <v>球友ジュニアーズ</v>
      </c>
      <c r="C103" s="18" t="s">
        <v>154</v>
      </c>
      <c r="D103" s="19" t="s">
        <v>12</v>
      </c>
      <c r="E103" s="20">
        <v>7</v>
      </c>
      <c r="F103" s="18" t="s">
        <v>154</v>
      </c>
      <c r="G103" s="19" t="s">
        <v>12</v>
      </c>
      <c r="H103" s="20">
        <v>15</v>
      </c>
      <c r="I103" s="18" t="s">
        <v>154</v>
      </c>
      <c r="J103" s="19" t="s">
        <v>12</v>
      </c>
      <c r="K103" s="20">
        <v>22</v>
      </c>
      <c r="L103" s="18" t="s">
        <v>154</v>
      </c>
      <c r="M103" s="19" t="s">
        <v>12</v>
      </c>
      <c r="N103" s="20">
        <v>28</v>
      </c>
      <c r="O103" s="18" t="s">
        <v>154</v>
      </c>
      <c r="P103" s="19" t="s">
        <v>12</v>
      </c>
      <c r="Q103" s="20">
        <v>33</v>
      </c>
      <c r="R103" s="18" t="s">
        <v>154</v>
      </c>
      <c r="S103" s="19" t="s">
        <v>12</v>
      </c>
      <c r="T103" s="20">
        <v>37</v>
      </c>
      <c r="U103" s="18" t="s">
        <v>154</v>
      </c>
      <c r="V103" s="19" t="s">
        <v>12</v>
      </c>
      <c r="W103" s="20">
        <v>40</v>
      </c>
      <c r="X103" s="38" t="s">
        <v>11</v>
      </c>
      <c r="Y103" s="39"/>
      <c r="Z103" s="40"/>
      <c r="AA103" s="18" t="s">
        <v>154</v>
      </c>
      <c r="AB103" s="19" t="s">
        <v>12</v>
      </c>
      <c r="AC103" s="20">
        <v>43</v>
      </c>
      <c r="AD103" s="18" t="s">
        <v>154</v>
      </c>
      <c r="AE103" s="19" t="s">
        <v>12</v>
      </c>
      <c r="AF103" s="20">
        <v>44</v>
      </c>
      <c r="AG103" s="47">
        <f>COUNTIF(C103:AF104,"○")</f>
        <v>0</v>
      </c>
      <c r="AH103" s="49">
        <f>COUNTIF(C103:AF104,"●")</f>
        <v>0</v>
      </c>
      <c r="AI103" s="49">
        <f>COUNTIF(C103:AF104,"△")</f>
        <v>0</v>
      </c>
      <c r="AJ103" s="49">
        <f t="shared" ref="AJ103" si="169">+AG103*3+AI103*1</f>
        <v>0</v>
      </c>
      <c r="AK103" s="49">
        <f t="shared" ref="AK103" si="170">+E104+H104+K104+N104+Q104+T104+W104+Z104+AC104+AF104</f>
        <v>0</v>
      </c>
      <c r="AL103" s="49">
        <f t="shared" ref="AL103" si="171">+C104+F104+I104+L104+O104+R104+U104+X104+AA104+AD104</f>
        <v>0</v>
      </c>
      <c r="AM103" s="49">
        <f t="shared" ref="AM103" si="172">+RANK(AJ103,$AJ$89:$AJ$107,0)*100+RANK(AK103,$AK$89:$AK$107,1)*10+RANK(AL103,$AL$89:$AL$107,0)</f>
        <v>213</v>
      </c>
      <c r="AN103" s="49">
        <f t="shared" ref="AN103" si="173">+RANK(AM103,$AM$89:$AM$108,1)</f>
        <v>2</v>
      </c>
    </row>
    <row r="104" spans="1:40" ht="15.95" customHeight="1" x14ac:dyDescent="0.15">
      <c r="A104" s="44"/>
      <c r="B104" s="46"/>
      <c r="C104" s="21"/>
      <c r="D104" s="22" t="s">
        <v>12</v>
      </c>
      <c r="E104" s="23"/>
      <c r="F104" s="21"/>
      <c r="G104" s="22" t="s">
        <v>12</v>
      </c>
      <c r="H104" s="23"/>
      <c r="I104" s="21"/>
      <c r="J104" s="22" t="s">
        <v>12</v>
      </c>
      <c r="K104" s="23"/>
      <c r="L104" s="21"/>
      <c r="M104" s="22" t="s">
        <v>12</v>
      </c>
      <c r="N104" s="23"/>
      <c r="O104" s="21"/>
      <c r="P104" s="22" t="s">
        <v>12</v>
      </c>
      <c r="Q104" s="23"/>
      <c r="R104" s="21"/>
      <c r="S104" s="22" t="s">
        <v>12</v>
      </c>
      <c r="T104" s="23"/>
      <c r="U104" s="21"/>
      <c r="V104" s="22" t="s">
        <v>12</v>
      </c>
      <c r="W104" s="23"/>
      <c r="X104" s="41"/>
      <c r="Y104" s="42"/>
      <c r="Z104" s="43"/>
      <c r="AA104" s="21"/>
      <c r="AB104" s="22" t="s">
        <v>12</v>
      </c>
      <c r="AC104" s="23"/>
      <c r="AD104" s="21"/>
      <c r="AE104" s="22" t="s">
        <v>12</v>
      </c>
      <c r="AF104" s="23"/>
      <c r="AG104" s="48"/>
      <c r="AH104" s="50"/>
      <c r="AI104" s="50"/>
      <c r="AJ104" s="50"/>
      <c r="AK104" s="50"/>
      <c r="AL104" s="50"/>
      <c r="AM104" s="50"/>
      <c r="AN104" s="50"/>
    </row>
    <row r="105" spans="1:40" ht="15.95" customHeight="1" x14ac:dyDescent="0.15">
      <c r="A105" s="44">
        <v>39</v>
      </c>
      <c r="B105" s="45" t="str">
        <f>IF(データ２!B78="","",VLOOKUP(A105,データ２!$A$2:$B$200,2))</f>
        <v>マッハブレーブス</v>
      </c>
      <c r="C105" s="18" t="s">
        <v>154</v>
      </c>
      <c r="D105" s="19" t="s">
        <v>12</v>
      </c>
      <c r="E105" s="20">
        <v>8</v>
      </c>
      <c r="F105" s="18" t="s">
        <v>154</v>
      </c>
      <c r="G105" s="19" t="s">
        <v>12</v>
      </c>
      <c r="H105" s="20">
        <v>16</v>
      </c>
      <c r="I105" s="18" t="s">
        <v>154</v>
      </c>
      <c r="J105" s="19" t="s">
        <v>12</v>
      </c>
      <c r="K105" s="20">
        <v>23</v>
      </c>
      <c r="L105" s="18" t="s">
        <v>154</v>
      </c>
      <c r="M105" s="19" t="s">
        <v>12</v>
      </c>
      <c r="N105" s="20">
        <v>29</v>
      </c>
      <c r="O105" s="18" t="s">
        <v>154</v>
      </c>
      <c r="P105" s="19" t="s">
        <v>12</v>
      </c>
      <c r="Q105" s="20">
        <v>34</v>
      </c>
      <c r="R105" s="18" t="s">
        <v>154</v>
      </c>
      <c r="S105" s="19" t="s">
        <v>12</v>
      </c>
      <c r="T105" s="20">
        <v>38</v>
      </c>
      <c r="U105" s="18" t="s">
        <v>154</v>
      </c>
      <c r="V105" s="19" t="s">
        <v>12</v>
      </c>
      <c r="W105" s="20">
        <v>41</v>
      </c>
      <c r="X105" s="18" t="s">
        <v>154</v>
      </c>
      <c r="Y105" s="19" t="s">
        <v>12</v>
      </c>
      <c r="Z105" s="20">
        <v>43</v>
      </c>
      <c r="AA105" s="38" t="s">
        <v>11</v>
      </c>
      <c r="AB105" s="39"/>
      <c r="AC105" s="40"/>
      <c r="AD105" s="18" t="s">
        <v>154</v>
      </c>
      <c r="AE105" s="19" t="s">
        <v>12</v>
      </c>
      <c r="AF105" s="20">
        <v>45</v>
      </c>
      <c r="AG105" s="47">
        <f>COUNTIF(C105:AF106,"○")</f>
        <v>0</v>
      </c>
      <c r="AH105" s="49">
        <f>COUNTIF(C105:AF106,"●")</f>
        <v>0</v>
      </c>
      <c r="AI105" s="49">
        <f>COUNTIF(C105:AF106,"△")</f>
        <v>0</v>
      </c>
      <c r="AJ105" s="49">
        <f t="shared" ref="AJ105" si="174">+AG105*3+AI105*1</f>
        <v>0</v>
      </c>
      <c r="AK105" s="49">
        <f t="shared" ref="AK105" si="175">+E106+H106+K106+N106+Q106+T106+W106+Z106+AC106+AF106</f>
        <v>0</v>
      </c>
      <c r="AL105" s="49">
        <f t="shared" ref="AL105" si="176">+C106+F106+I106+L106+O106+R106+U106+X106+AA106+AD106</f>
        <v>0</v>
      </c>
      <c r="AM105" s="49">
        <f t="shared" ref="AM105" si="177">+RANK(AJ105,$AJ$89:$AJ$107,0)*100+RANK(AK105,$AK$89:$AK$107,1)*10+RANK(AL105,$AL$89:$AL$107,0)</f>
        <v>213</v>
      </c>
      <c r="AN105" s="49">
        <f t="shared" ref="AN105" si="178">+RANK(AM105,$AM$89:$AM$108,1)</f>
        <v>2</v>
      </c>
    </row>
    <row r="106" spans="1:40" ht="15.95" customHeight="1" x14ac:dyDescent="0.15">
      <c r="A106" s="44"/>
      <c r="B106" s="46"/>
      <c r="C106" s="21"/>
      <c r="D106" s="22" t="s">
        <v>12</v>
      </c>
      <c r="E106" s="23"/>
      <c r="F106" s="21"/>
      <c r="G106" s="22" t="s">
        <v>12</v>
      </c>
      <c r="H106" s="23"/>
      <c r="I106" s="21"/>
      <c r="J106" s="22" t="s">
        <v>12</v>
      </c>
      <c r="K106" s="23"/>
      <c r="L106" s="21"/>
      <c r="M106" s="22" t="s">
        <v>12</v>
      </c>
      <c r="N106" s="23"/>
      <c r="O106" s="21"/>
      <c r="P106" s="22" t="s">
        <v>12</v>
      </c>
      <c r="Q106" s="23"/>
      <c r="R106" s="21"/>
      <c r="S106" s="22" t="s">
        <v>12</v>
      </c>
      <c r="T106" s="23"/>
      <c r="U106" s="21"/>
      <c r="V106" s="22" t="s">
        <v>12</v>
      </c>
      <c r="W106" s="23"/>
      <c r="X106" s="21"/>
      <c r="Y106" s="22" t="s">
        <v>12</v>
      </c>
      <c r="Z106" s="23"/>
      <c r="AA106" s="41"/>
      <c r="AB106" s="42"/>
      <c r="AC106" s="43"/>
      <c r="AD106" s="21"/>
      <c r="AE106" s="22" t="s">
        <v>12</v>
      </c>
      <c r="AF106" s="23"/>
      <c r="AG106" s="48"/>
      <c r="AH106" s="50"/>
      <c r="AI106" s="50"/>
      <c r="AJ106" s="50"/>
      <c r="AK106" s="50"/>
      <c r="AL106" s="50"/>
      <c r="AM106" s="50"/>
      <c r="AN106" s="50"/>
    </row>
    <row r="107" spans="1:40" ht="15.95" customHeight="1" x14ac:dyDescent="0.15">
      <c r="A107" s="44">
        <v>40</v>
      </c>
      <c r="B107" s="45" t="str">
        <f>IF(データ２!B80="","",VLOOKUP(A107,データ２!$A$2:$B$200,2))</f>
        <v>葛飾アニマルズ</v>
      </c>
      <c r="C107" s="18" t="s">
        <v>154</v>
      </c>
      <c r="D107" s="19" t="s">
        <v>12</v>
      </c>
      <c r="E107" s="20">
        <v>9</v>
      </c>
      <c r="F107" s="18" t="s">
        <v>154</v>
      </c>
      <c r="G107" s="19" t="s">
        <v>12</v>
      </c>
      <c r="H107" s="20">
        <v>17</v>
      </c>
      <c r="I107" s="18" t="s">
        <v>154</v>
      </c>
      <c r="J107" s="19" t="s">
        <v>12</v>
      </c>
      <c r="K107" s="20">
        <v>24</v>
      </c>
      <c r="L107" s="18" t="s">
        <v>154</v>
      </c>
      <c r="M107" s="19" t="s">
        <v>12</v>
      </c>
      <c r="N107" s="20">
        <v>30</v>
      </c>
      <c r="O107" s="18" t="s">
        <v>154</v>
      </c>
      <c r="P107" s="19" t="s">
        <v>12</v>
      </c>
      <c r="Q107" s="20">
        <v>35</v>
      </c>
      <c r="R107" s="18" t="s">
        <v>154</v>
      </c>
      <c r="S107" s="19" t="s">
        <v>12</v>
      </c>
      <c r="T107" s="20">
        <v>39</v>
      </c>
      <c r="U107" s="18" t="s">
        <v>154</v>
      </c>
      <c r="V107" s="19" t="s">
        <v>12</v>
      </c>
      <c r="W107" s="20">
        <v>42</v>
      </c>
      <c r="X107" s="18" t="s">
        <v>154</v>
      </c>
      <c r="Y107" s="19" t="s">
        <v>12</v>
      </c>
      <c r="Z107" s="20">
        <v>44</v>
      </c>
      <c r="AA107" s="18" t="s">
        <v>154</v>
      </c>
      <c r="AB107" s="19" t="s">
        <v>12</v>
      </c>
      <c r="AC107" s="20">
        <v>45</v>
      </c>
      <c r="AD107" s="38" t="s">
        <v>11</v>
      </c>
      <c r="AE107" s="39"/>
      <c r="AF107" s="40"/>
      <c r="AG107" s="47">
        <f>COUNTIF(C107:AF108,"○")</f>
        <v>0</v>
      </c>
      <c r="AH107" s="49">
        <f>COUNTIF(C107:AF108,"●")</f>
        <v>0</v>
      </c>
      <c r="AI107" s="49">
        <f>COUNTIF(C107:AF108,"△")</f>
        <v>0</v>
      </c>
      <c r="AJ107" s="49">
        <f t="shared" ref="AJ107" si="179">+AG107*3+AI107*1</f>
        <v>0</v>
      </c>
      <c r="AK107" s="49">
        <f t="shared" ref="AK107" si="180">+E108+H108+K108+N108+Q108+T108+W108+Z108+AC108+AF108</f>
        <v>0</v>
      </c>
      <c r="AL107" s="49">
        <f t="shared" ref="AL107" si="181">+C108+F108+I108+L108+O108+R108+U108+X108+AA108+AD108</f>
        <v>0</v>
      </c>
      <c r="AM107" s="49">
        <f t="shared" ref="AM107" si="182">+RANK(AJ107,$AJ$89:$AJ$107,0)*100+RANK(AK107,$AK$89:$AK$107,1)*10+RANK(AL107,$AL$89:$AL$107,0)</f>
        <v>213</v>
      </c>
      <c r="AN107" s="49">
        <f t="shared" ref="AN107" si="183">+RANK(AM107,$AM$89:$AM$108,1)</f>
        <v>2</v>
      </c>
    </row>
    <row r="108" spans="1:40" ht="15.95" customHeight="1" x14ac:dyDescent="0.15">
      <c r="A108" s="44"/>
      <c r="B108" s="46"/>
      <c r="C108" s="21"/>
      <c r="D108" s="22" t="s">
        <v>12</v>
      </c>
      <c r="E108" s="23"/>
      <c r="F108" s="21"/>
      <c r="G108" s="22" t="s">
        <v>12</v>
      </c>
      <c r="H108" s="23"/>
      <c r="I108" s="21"/>
      <c r="J108" s="22" t="s">
        <v>12</v>
      </c>
      <c r="K108" s="23"/>
      <c r="L108" s="21"/>
      <c r="M108" s="22" t="s">
        <v>12</v>
      </c>
      <c r="N108" s="23"/>
      <c r="O108" s="21"/>
      <c r="P108" s="22" t="s">
        <v>12</v>
      </c>
      <c r="Q108" s="23"/>
      <c r="R108" s="21"/>
      <c r="S108" s="22" t="s">
        <v>12</v>
      </c>
      <c r="T108" s="23"/>
      <c r="U108" s="21"/>
      <c r="V108" s="22" t="s">
        <v>12</v>
      </c>
      <c r="W108" s="23"/>
      <c r="X108" s="21"/>
      <c r="Y108" s="22" t="s">
        <v>12</v>
      </c>
      <c r="Z108" s="23"/>
      <c r="AA108" s="21"/>
      <c r="AB108" s="22" t="s">
        <v>12</v>
      </c>
      <c r="AC108" s="23"/>
      <c r="AD108" s="41"/>
      <c r="AE108" s="42"/>
      <c r="AF108" s="43"/>
      <c r="AG108" s="48"/>
      <c r="AH108" s="50"/>
      <c r="AI108" s="50"/>
      <c r="AJ108" s="50"/>
      <c r="AK108" s="50"/>
      <c r="AL108" s="50"/>
      <c r="AM108" s="50"/>
      <c r="AN108" s="50"/>
    </row>
    <row r="116" spans="1:40" x14ac:dyDescent="0.15">
      <c r="B116" s="8" t="str">
        <f>+データ１!$B$2</f>
        <v>2018/2/18</v>
      </c>
      <c r="C116" s="5" t="str">
        <f>+データ１!$B$4</f>
        <v xml:space="preserve">2018年 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40" ht="129.94999999999999" customHeight="1" x14ac:dyDescent="0.15">
      <c r="B117" s="16" t="str">
        <f>+データ１!B14</f>
        <v>スーパーリ－グ 　　                  　　　 第１２回大会  　　　        　Ｅブロック     　　              ２０１８</v>
      </c>
      <c r="C117" s="51" t="str">
        <f>+IF(B118="","",+B118)</f>
        <v>八潮ドリームキッズ</v>
      </c>
      <c r="D117" s="52"/>
      <c r="E117" s="53"/>
      <c r="F117" s="51" t="str">
        <f>+IF(B120="","",+B120)</f>
        <v>桃五少年野球クラブ</v>
      </c>
      <c r="G117" s="52"/>
      <c r="H117" s="53"/>
      <c r="I117" s="51" t="str">
        <f>+IF(B122="","",+B122)</f>
        <v>茗荷谷クラブ</v>
      </c>
      <c r="J117" s="52"/>
      <c r="K117" s="53"/>
      <c r="L117" s="51" t="str">
        <f>+IF(B124="","",+B124)</f>
        <v>ニュー愛宕</v>
      </c>
      <c r="M117" s="52"/>
      <c r="N117" s="53"/>
      <c r="O117" s="51" t="str">
        <f>+IF(B126="","",+B126)</f>
        <v>九品仏ペガサス</v>
      </c>
      <c r="P117" s="52"/>
      <c r="Q117" s="53"/>
      <c r="R117" s="51" t="str">
        <f>+IF(B128="","",+B128)</f>
        <v>雷サンダース</v>
      </c>
      <c r="S117" s="52"/>
      <c r="T117" s="53"/>
      <c r="U117" s="51" t="str">
        <f>+IF(B130="","",+B130)</f>
        <v>出雲ライオンズ</v>
      </c>
      <c r="V117" s="52"/>
      <c r="W117" s="53"/>
      <c r="X117" s="51" t="str">
        <f>+IF(B132="","",+B132)</f>
        <v>金町ジャイアンツ</v>
      </c>
      <c r="Y117" s="52"/>
      <c r="Z117" s="53"/>
      <c r="AA117" s="51" t="str">
        <f>+IF(B134="","",+B134)</f>
        <v>ブラックキラーズ</v>
      </c>
      <c r="AB117" s="52"/>
      <c r="AC117" s="53"/>
      <c r="AD117" s="51" t="str">
        <f>+IF(B136="","",+B136)</f>
        <v>ブラザースクラブ</v>
      </c>
      <c r="AE117" s="52"/>
      <c r="AF117" s="53"/>
      <c r="AG117" s="17" t="s">
        <v>0</v>
      </c>
      <c r="AH117" s="11" t="s">
        <v>1</v>
      </c>
      <c r="AI117" s="11" t="s">
        <v>2</v>
      </c>
      <c r="AJ117" s="9" t="s">
        <v>6</v>
      </c>
      <c r="AK117" s="10" t="s">
        <v>8</v>
      </c>
      <c r="AL117" s="10" t="s">
        <v>9</v>
      </c>
      <c r="AM117" s="10" t="s">
        <v>101</v>
      </c>
      <c r="AN117" s="9" t="s">
        <v>7</v>
      </c>
    </row>
    <row r="118" spans="1:40" ht="15.95" customHeight="1" x14ac:dyDescent="0.15">
      <c r="A118" s="44">
        <v>41</v>
      </c>
      <c r="B118" s="45" t="str">
        <f>IF(データ２!B82="","",VLOOKUP(A118,データ２!$A$2:$B$200,2))</f>
        <v>八潮ドリームキッズ</v>
      </c>
      <c r="C118" s="38" t="s">
        <v>11</v>
      </c>
      <c r="D118" s="39"/>
      <c r="E118" s="40"/>
      <c r="F118" s="18" t="s">
        <v>153</v>
      </c>
      <c r="G118" s="19" t="s">
        <v>12</v>
      </c>
      <c r="H118" s="20">
        <v>1</v>
      </c>
      <c r="I118" s="18" t="s">
        <v>153</v>
      </c>
      <c r="J118" s="19" t="s">
        <v>12</v>
      </c>
      <c r="K118" s="20">
        <v>2</v>
      </c>
      <c r="L118" s="18" t="s">
        <v>153</v>
      </c>
      <c r="M118" s="19" t="s">
        <v>12</v>
      </c>
      <c r="N118" s="20">
        <v>3</v>
      </c>
      <c r="O118" s="18" t="s">
        <v>153</v>
      </c>
      <c r="P118" s="19" t="s">
        <v>12</v>
      </c>
      <c r="Q118" s="20">
        <v>4</v>
      </c>
      <c r="R118" s="18" t="s">
        <v>153</v>
      </c>
      <c r="S118" s="19" t="s">
        <v>12</v>
      </c>
      <c r="T118" s="20">
        <v>5</v>
      </c>
      <c r="U118" s="18" t="s">
        <v>153</v>
      </c>
      <c r="V118" s="19" t="s">
        <v>12</v>
      </c>
      <c r="W118" s="20">
        <v>6</v>
      </c>
      <c r="X118" s="18" t="s">
        <v>153</v>
      </c>
      <c r="Y118" s="19" t="s">
        <v>12</v>
      </c>
      <c r="Z118" s="20">
        <v>7</v>
      </c>
      <c r="AA118" s="18" t="s">
        <v>153</v>
      </c>
      <c r="AB118" s="19" t="s">
        <v>12</v>
      </c>
      <c r="AC118" s="20">
        <v>8</v>
      </c>
      <c r="AD118" s="60"/>
      <c r="AE118" s="61"/>
      <c r="AF118" s="62"/>
      <c r="AG118" s="47">
        <f>COUNTIF(C118:AF119,"○")</f>
        <v>0</v>
      </c>
      <c r="AH118" s="49">
        <f>COUNTIF(C118:AF119,"●")</f>
        <v>1</v>
      </c>
      <c r="AI118" s="49">
        <f>COUNTIF(C118:AF119,"△")</f>
        <v>0</v>
      </c>
      <c r="AJ118" s="49">
        <f t="shared" ref="AJ118" si="184">+AG118*3+AI118*1</f>
        <v>0</v>
      </c>
      <c r="AK118" s="49">
        <f>+E119+H119+K119+N119+Q119+T119+W119+Z119+AC119+AF119</f>
        <v>6</v>
      </c>
      <c r="AL118" s="49">
        <f>+C119+F119+I119+L119+O119+R119+U119+X119+AA119+AD119</f>
        <v>1</v>
      </c>
      <c r="AM118" s="49">
        <f>+RANK(AJ118,$AJ$118:$AJ$136,0)*100+RANK(AK118,$AK$118:$AK$136,1)*10+RANK(AL118,$AL$118:$AL$136,0)</f>
        <v>302</v>
      </c>
      <c r="AN118" s="49">
        <f>+RANK(AM118,$AM$118:$AM$136,1)</f>
        <v>10</v>
      </c>
    </row>
    <row r="119" spans="1:40" ht="15.95" customHeight="1" x14ac:dyDescent="0.15">
      <c r="A119" s="44"/>
      <c r="B119" s="46"/>
      <c r="C119" s="41"/>
      <c r="D119" s="42"/>
      <c r="E119" s="43"/>
      <c r="F119" s="21"/>
      <c r="G119" s="22" t="s">
        <v>12</v>
      </c>
      <c r="H119" s="23"/>
      <c r="I119" s="21"/>
      <c r="J119" s="22" t="s">
        <v>12</v>
      </c>
      <c r="K119" s="23"/>
      <c r="L119" s="21"/>
      <c r="M119" s="22" t="s">
        <v>12</v>
      </c>
      <c r="N119" s="23"/>
      <c r="O119" s="21"/>
      <c r="P119" s="22" t="s">
        <v>12</v>
      </c>
      <c r="Q119" s="23"/>
      <c r="R119" s="21"/>
      <c r="S119" s="22" t="s">
        <v>12</v>
      </c>
      <c r="T119" s="23"/>
      <c r="U119" s="21"/>
      <c r="V119" s="22" t="s">
        <v>12</v>
      </c>
      <c r="W119" s="23"/>
      <c r="X119" s="21"/>
      <c r="Y119" s="22" t="s">
        <v>12</v>
      </c>
      <c r="Z119" s="23"/>
      <c r="AA119" s="21"/>
      <c r="AB119" s="22" t="s">
        <v>12</v>
      </c>
      <c r="AC119" s="23"/>
      <c r="AD119" s="63">
        <v>1</v>
      </c>
      <c r="AE119" s="64" t="s">
        <v>223</v>
      </c>
      <c r="AF119" s="65">
        <v>6</v>
      </c>
      <c r="AG119" s="48"/>
      <c r="AH119" s="50"/>
      <c r="AI119" s="50"/>
      <c r="AJ119" s="50"/>
      <c r="AK119" s="50"/>
      <c r="AL119" s="50"/>
      <c r="AM119" s="50"/>
      <c r="AN119" s="50"/>
    </row>
    <row r="120" spans="1:40" ht="15.95" customHeight="1" x14ac:dyDescent="0.15">
      <c r="A120" s="44">
        <v>42</v>
      </c>
      <c r="B120" s="45" t="str">
        <f>IF(データ２!B84="","",VLOOKUP(A120,データ２!$A$2:$B$200,2))</f>
        <v>桃五少年野球クラブ</v>
      </c>
      <c r="C120" s="18" t="s">
        <v>153</v>
      </c>
      <c r="D120" s="19" t="s">
        <v>12</v>
      </c>
      <c r="E120" s="20">
        <v>1</v>
      </c>
      <c r="F120" s="38" t="s">
        <v>11</v>
      </c>
      <c r="G120" s="39"/>
      <c r="H120" s="40"/>
      <c r="I120" s="18" t="s">
        <v>153</v>
      </c>
      <c r="J120" s="19" t="s">
        <v>12</v>
      </c>
      <c r="K120" s="20">
        <v>10</v>
      </c>
      <c r="L120" s="18" t="s">
        <v>153</v>
      </c>
      <c r="M120" s="19" t="s">
        <v>12</v>
      </c>
      <c r="N120" s="20">
        <v>11</v>
      </c>
      <c r="O120" s="18" t="s">
        <v>153</v>
      </c>
      <c r="P120" s="19" t="s">
        <v>12</v>
      </c>
      <c r="Q120" s="20">
        <v>12</v>
      </c>
      <c r="R120" s="18" t="s">
        <v>153</v>
      </c>
      <c r="S120" s="19" t="s">
        <v>12</v>
      </c>
      <c r="T120" s="20">
        <v>13</v>
      </c>
      <c r="U120" s="18" t="s">
        <v>153</v>
      </c>
      <c r="V120" s="19" t="s">
        <v>12</v>
      </c>
      <c r="W120" s="20">
        <v>14</v>
      </c>
      <c r="X120" s="18" t="s">
        <v>153</v>
      </c>
      <c r="Y120" s="19" t="s">
        <v>12</v>
      </c>
      <c r="Z120" s="20">
        <v>15</v>
      </c>
      <c r="AA120" s="18" t="s">
        <v>153</v>
      </c>
      <c r="AB120" s="19" t="s">
        <v>12</v>
      </c>
      <c r="AC120" s="20">
        <v>16</v>
      </c>
      <c r="AD120" s="18" t="s">
        <v>153</v>
      </c>
      <c r="AE120" s="19" t="s">
        <v>12</v>
      </c>
      <c r="AF120" s="20">
        <v>17</v>
      </c>
      <c r="AG120" s="47">
        <f>COUNTIF(C120:AF121,"○")</f>
        <v>0</v>
      </c>
      <c r="AH120" s="49">
        <f>COUNTIF(C120:AF121,"●")</f>
        <v>0</v>
      </c>
      <c r="AI120" s="49">
        <f>COUNTIF(C120:AF121,"△")</f>
        <v>0</v>
      </c>
      <c r="AJ120" s="49">
        <f t="shared" ref="AJ120" si="185">+AG120*3+AI120*1</f>
        <v>0</v>
      </c>
      <c r="AK120" s="49">
        <f t="shared" ref="AK120" si="186">+E121+H121+K121+N121+Q121+T121+W121+Z121+AC121+AF121</f>
        <v>0</v>
      </c>
      <c r="AL120" s="49">
        <f t="shared" ref="AL120" si="187">+C121+F121+I121+L121+O121+R121+U121+X121+AA121+AD121</f>
        <v>0</v>
      </c>
      <c r="AM120" s="49">
        <f t="shared" ref="AM120" si="188">+RANK(AJ120,$AJ$118:$AJ$136,0)*100+RANK(AK120,$AK$118:$AK$136,1)*10+RANK(AL120,$AL$118:$AL$136,0)</f>
        <v>213</v>
      </c>
      <c r="AN120" s="49">
        <f t="shared" ref="AN120" si="189">+RANK(AM120,$AM$118:$AM$136,1)</f>
        <v>2</v>
      </c>
    </row>
    <row r="121" spans="1:40" ht="15.95" customHeight="1" x14ac:dyDescent="0.15">
      <c r="A121" s="44"/>
      <c r="B121" s="46"/>
      <c r="C121" s="21"/>
      <c r="D121" s="22" t="s">
        <v>12</v>
      </c>
      <c r="E121" s="23"/>
      <c r="F121" s="41"/>
      <c r="G121" s="42"/>
      <c r="H121" s="43"/>
      <c r="I121" s="21"/>
      <c r="J121" s="22" t="s">
        <v>12</v>
      </c>
      <c r="K121" s="23"/>
      <c r="L121" s="21"/>
      <c r="M121" s="22" t="s">
        <v>12</v>
      </c>
      <c r="N121" s="23"/>
      <c r="O121" s="21"/>
      <c r="P121" s="22" t="s">
        <v>12</v>
      </c>
      <c r="Q121" s="23"/>
      <c r="R121" s="21"/>
      <c r="S121" s="22" t="s">
        <v>12</v>
      </c>
      <c r="T121" s="23"/>
      <c r="U121" s="21"/>
      <c r="V121" s="22" t="s">
        <v>12</v>
      </c>
      <c r="W121" s="23"/>
      <c r="X121" s="21"/>
      <c r="Y121" s="22" t="s">
        <v>12</v>
      </c>
      <c r="Z121" s="23"/>
      <c r="AA121" s="21"/>
      <c r="AB121" s="22" t="s">
        <v>12</v>
      </c>
      <c r="AC121" s="23"/>
      <c r="AD121" s="21"/>
      <c r="AE121" s="22" t="s">
        <v>12</v>
      </c>
      <c r="AF121" s="23"/>
      <c r="AG121" s="48"/>
      <c r="AH121" s="50"/>
      <c r="AI121" s="50"/>
      <c r="AJ121" s="50"/>
      <c r="AK121" s="50"/>
      <c r="AL121" s="50"/>
      <c r="AM121" s="50"/>
      <c r="AN121" s="50"/>
    </row>
    <row r="122" spans="1:40" ht="15.95" customHeight="1" x14ac:dyDescent="0.15">
      <c r="A122" s="44">
        <v>43</v>
      </c>
      <c r="B122" s="45" t="str">
        <f>IF(データ２!B86="","",VLOOKUP(A122,データ２!$A$2:$B$200,2))</f>
        <v>茗荷谷クラブ</v>
      </c>
      <c r="C122" s="18" t="s">
        <v>153</v>
      </c>
      <c r="D122" s="19" t="s">
        <v>12</v>
      </c>
      <c r="E122" s="20">
        <v>2</v>
      </c>
      <c r="F122" s="18" t="s">
        <v>153</v>
      </c>
      <c r="G122" s="19" t="s">
        <v>12</v>
      </c>
      <c r="H122" s="20">
        <v>10</v>
      </c>
      <c r="I122" s="38" t="s">
        <v>11</v>
      </c>
      <c r="J122" s="39"/>
      <c r="K122" s="40"/>
      <c r="L122" s="18" t="s">
        <v>153</v>
      </c>
      <c r="M122" s="19" t="s">
        <v>12</v>
      </c>
      <c r="N122" s="20">
        <v>18</v>
      </c>
      <c r="O122" s="18" t="s">
        <v>153</v>
      </c>
      <c r="P122" s="19" t="s">
        <v>12</v>
      </c>
      <c r="Q122" s="20">
        <v>19</v>
      </c>
      <c r="R122" s="18" t="s">
        <v>153</v>
      </c>
      <c r="S122" s="19" t="s">
        <v>12</v>
      </c>
      <c r="T122" s="20">
        <v>20</v>
      </c>
      <c r="U122" s="18" t="s">
        <v>153</v>
      </c>
      <c r="V122" s="19" t="s">
        <v>12</v>
      </c>
      <c r="W122" s="20">
        <v>21</v>
      </c>
      <c r="X122" s="18" t="s">
        <v>153</v>
      </c>
      <c r="Y122" s="19" t="s">
        <v>12</v>
      </c>
      <c r="Z122" s="20">
        <v>22</v>
      </c>
      <c r="AA122" s="18" t="s">
        <v>153</v>
      </c>
      <c r="AB122" s="19" t="s">
        <v>12</v>
      </c>
      <c r="AC122" s="20">
        <v>23</v>
      </c>
      <c r="AD122" s="18" t="s">
        <v>153</v>
      </c>
      <c r="AE122" s="19" t="s">
        <v>12</v>
      </c>
      <c r="AF122" s="20">
        <v>24</v>
      </c>
      <c r="AG122" s="47">
        <f>COUNTIF(C122:AF123,"○")</f>
        <v>0</v>
      </c>
      <c r="AH122" s="49">
        <f>COUNTIF(C122:AF123,"●")</f>
        <v>0</v>
      </c>
      <c r="AI122" s="49">
        <f>COUNTIF(C122:AF123,"△")</f>
        <v>0</v>
      </c>
      <c r="AJ122" s="49">
        <f t="shared" ref="AJ122" si="190">+AG122*3+AI122*1</f>
        <v>0</v>
      </c>
      <c r="AK122" s="49">
        <f t="shared" ref="AK122" si="191">+E123+H123+K123+N123+Q123+T123+W123+Z123+AC123+AF123</f>
        <v>0</v>
      </c>
      <c r="AL122" s="49">
        <f t="shared" ref="AL122" si="192">+C123+F123+I123+L123+O123+R123+U123+X123+AA123+AD123</f>
        <v>0</v>
      </c>
      <c r="AM122" s="49">
        <f t="shared" ref="AM122" si="193">+RANK(AJ122,$AJ$118:$AJ$136,0)*100+RANK(AK122,$AK$118:$AK$136,1)*10+RANK(AL122,$AL$118:$AL$136,0)</f>
        <v>213</v>
      </c>
      <c r="AN122" s="49">
        <f t="shared" ref="AN122" si="194">+RANK(AM122,$AM$118:$AM$136,1)</f>
        <v>2</v>
      </c>
    </row>
    <row r="123" spans="1:40" ht="15.95" customHeight="1" x14ac:dyDescent="0.15">
      <c r="A123" s="44"/>
      <c r="B123" s="46"/>
      <c r="C123" s="21"/>
      <c r="D123" s="22" t="s">
        <v>12</v>
      </c>
      <c r="E123" s="23"/>
      <c r="F123" s="21"/>
      <c r="G123" s="22" t="s">
        <v>12</v>
      </c>
      <c r="H123" s="23"/>
      <c r="I123" s="41"/>
      <c r="J123" s="42"/>
      <c r="K123" s="43"/>
      <c r="L123" s="21"/>
      <c r="M123" s="22" t="s">
        <v>12</v>
      </c>
      <c r="N123" s="23"/>
      <c r="O123" s="21"/>
      <c r="P123" s="22" t="s">
        <v>12</v>
      </c>
      <c r="Q123" s="23"/>
      <c r="R123" s="21"/>
      <c r="S123" s="22" t="s">
        <v>12</v>
      </c>
      <c r="T123" s="23"/>
      <c r="U123" s="21"/>
      <c r="V123" s="22" t="s">
        <v>12</v>
      </c>
      <c r="W123" s="23"/>
      <c r="X123" s="21"/>
      <c r="Y123" s="22" t="s">
        <v>12</v>
      </c>
      <c r="Z123" s="23"/>
      <c r="AA123" s="21"/>
      <c r="AB123" s="22" t="s">
        <v>12</v>
      </c>
      <c r="AC123" s="23"/>
      <c r="AD123" s="21"/>
      <c r="AE123" s="22" t="s">
        <v>12</v>
      </c>
      <c r="AF123" s="23"/>
      <c r="AG123" s="48"/>
      <c r="AH123" s="50"/>
      <c r="AI123" s="50"/>
      <c r="AJ123" s="50"/>
      <c r="AK123" s="50"/>
      <c r="AL123" s="50"/>
      <c r="AM123" s="50"/>
      <c r="AN123" s="50"/>
    </row>
    <row r="124" spans="1:40" ht="15.95" customHeight="1" x14ac:dyDescent="0.15">
      <c r="A124" s="44">
        <v>44</v>
      </c>
      <c r="B124" s="45" t="str">
        <f>IF(データ２!B88="","",VLOOKUP(A124,データ２!$A$2:$B$200,2))</f>
        <v>ニュー愛宕</v>
      </c>
      <c r="C124" s="18" t="s">
        <v>153</v>
      </c>
      <c r="D124" s="19" t="s">
        <v>12</v>
      </c>
      <c r="E124" s="20">
        <v>3</v>
      </c>
      <c r="F124" s="18" t="s">
        <v>153</v>
      </c>
      <c r="G124" s="19" t="s">
        <v>12</v>
      </c>
      <c r="H124" s="20">
        <v>11</v>
      </c>
      <c r="I124" s="18" t="s">
        <v>153</v>
      </c>
      <c r="J124" s="19" t="s">
        <v>12</v>
      </c>
      <c r="K124" s="20">
        <v>18</v>
      </c>
      <c r="L124" s="38" t="s">
        <v>11</v>
      </c>
      <c r="M124" s="39"/>
      <c r="N124" s="40"/>
      <c r="O124" s="18" t="s">
        <v>153</v>
      </c>
      <c r="P124" s="19" t="s">
        <v>12</v>
      </c>
      <c r="Q124" s="20">
        <v>25</v>
      </c>
      <c r="R124" s="18" t="s">
        <v>153</v>
      </c>
      <c r="S124" s="19" t="s">
        <v>12</v>
      </c>
      <c r="T124" s="20">
        <v>26</v>
      </c>
      <c r="U124" s="18" t="s">
        <v>153</v>
      </c>
      <c r="V124" s="19" t="s">
        <v>12</v>
      </c>
      <c r="W124" s="20">
        <v>27</v>
      </c>
      <c r="X124" s="18" t="s">
        <v>153</v>
      </c>
      <c r="Y124" s="19" t="s">
        <v>12</v>
      </c>
      <c r="Z124" s="20">
        <v>28</v>
      </c>
      <c r="AA124" s="18" t="s">
        <v>153</v>
      </c>
      <c r="AB124" s="19" t="s">
        <v>12</v>
      </c>
      <c r="AC124" s="20">
        <v>29</v>
      </c>
      <c r="AD124" s="18" t="s">
        <v>153</v>
      </c>
      <c r="AE124" s="19" t="s">
        <v>12</v>
      </c>
      <c r="AF124" s="20">
        <v>30</v>
      </c>
      <c r="AG124" s="47">
        <f>COUNTIF(C124:AF125,"○")</f>
        <v>0</v>
      </c>
      <c r="AH124" s="49">
        <f>COUNTIF(C124:AF125,"●")</f>
        <v>0</v>
      </c>
      <c r="AI124" s="49">
        <f>COUNTIF(C124:AF125,"△")</f>
        <v>0</v>
      </c>
      <c r="AJ124" s="49">
        <f t="shared" ref="AJ124" si="195">+AG124*3+AI124*1</f>
        <v>0</v>
      </c>
      <c r="AK124" s="49">
        <f t="shared" ref="AK124" si="196">+E125+H125+K125+N125+Q125+T125+W125+Z125+AC125+AF125</f>
        <v>0</v>
      </c>
      <c r="AL124" s="49">
        <f t="shared" ref="AL124" si="197">+C125+F125+I125+L125+O125+R125+U125+X125+AA125+AD125</f>
        <v>0</v>
      </c>
      <c r="AM124" s="49">
        <f t="shared" ref="AM124" si="198">+RANK(AJ124,$AJ$118:$AJ$136,0)*100+RANK(AK124,$AK$118:$AK$136,1)*10+RANK(AL124,$AL$118:$AL$136,0)</f>
        <v>213</v>
      </c>
      <c r="AN124" s="49">
        <f t="shared" ref="AN124" si="199">+RANK(AM124,$AM$118:$AM$136,1)</f>
        <v>2</v>
      </c>
    </row>
    <row r="125" spans="1:40" ht="15.95" customHeight="1" x14ac:dyDescent="0.15">
      <c r="A125" s="44"/>
      <c r="B125" s="46"/>
      <c r="C125" s="21"/>
      <c r="D125" s="22" t="s">
        <v>12</v>
      </c>
      <c r="E125" s="23"/>
      <c r="F125" s="21"/>
      <c r="G125" s="22" t="s">
        <v>12</v>
      </c>
      <c r="H125" s="23"/>
      <c r="I125" s="21"/>
      <c r="J125" s="22" t="s">
        <v>12</v>
      </c>
      <c r="K125" s="23"/>
      <c r="L125" s="41"/>
      <c r="M125" s="42"/>
      <c r="N125" s="43"/>
      <c r="O125" s="21"/>
      <c r="P125" s="22" t="s">
        <v>12</v>
      </c>
      <c r="Q125" s="23"/>
      <c r="R125" s="21"/>
      <c r="S125" s="22" t="s">
        <v>12</v>
      </c>
      <c r="T125" s="23"/>
      <c r="U125" s="21"/>
      <c r="V125" s="22" t="s">
        <v>12</v>
      </c>
      <c r="W125" s="23"/>
      <c r="X125" s="21"/>
      <c r="Y125" s="22" t="s">
        <v>12</v>
      </c>
      <c r="Z125" s="23"/>
      <c r="AA125" s="21"/>
      <c r="AB125" s="22" t="s">
        <v>12</v>
      </c>
      <c r="AC125" s="23"/>
      <c r="AD125" s="21"/>
      <c r="AE125" s="22" t="s">
        <v>12</v>
      </c>
      <c r="AF125" s="23"/>
      <c r="AG125" s="48"/>
      <c r="AH125" s="50"/>
      <c r="AI125" s="50"/>
      <c r="AJ125" s="50"/>
      <c r="AK125" s="50"/>
      <c r="AL125" s="50"/>
      <c r="AM125" s="50"/>
      <c r="AN125" s="50"/>
    </row>
    <row r="126" spans="1:40" ht="15.95" customHeight="1" x14ac:dyDescent="0.15">
      <c r="A126" s="44">
        <v>45</v>
      </c>
      <c r="B126" s="45" t="str">
        <f>IF(データ２!B90="","",VLOOKUP(A126,データ２!$A$2:$B$200,2))</f>
        <v>九品仏ペガサス</v>
      </c>
      <c r="C126" s="18" t="s">
        <v>153</v>
      </c>
      <c r="D126" s="19" t="s">
        <v>12</v>
      </c>
      <c r="E126" s="20">
        <v>4</v>
      </c>
      <c r="F126" s="18" t="s">
        <v>153</v>
      </c>
      <c r="G126" s="19" t="s">
        <v>12</v>
      </c>
      <c r="H126" s="20">
        <v>12</v>
      </c>
      <c r="I126" s="18" t="s">
        <v>153</v>
      </c>
      <c r="J126" s="19" t="s">
        <v>12</v>
      </c>
      <c r="K126" s="20">
        <v>19</v>
      </c>
      <c r="L126" s="18" t="s">
        <v>153</v>
      </c>
      <c r="M126" s="19" t="s">
        <v>12</v>
      </c>
      <c r="N126" s="20">
        <v>25</v>
      </c>
      <c r="O126" s="38" t="s">
        <v>11</v>
      </c>
      <c r="P126" s="39"/>
      <c r="Q126" s="40"/>
      <c r="R126" s="18" t="s">
        <v>153</v>
      </c>
      <c r="S126" s="19" t="s">
        <v>12</v>
      </c>
      <c r="T126" s="20">
        <v>31</v>
      </c>
      <c r="U126" s="18" t="s">
        <v>153</v>
      </c>
      <c r="V126" s="19" t="s">
        <v>12</v>
      </c>
      <c r="W126" s="20">
        <v>32</v>
      </c>
      <c r="X126" s="18" t="s">
        <v>153</v>
      </c>
      <c r="Y126" s="19" t="s">
        <v>12</v>
      </c>
      <c r="Z126" s="20">
        <v>33</v>
      </c>
      <c r="AA126" s="18" t="s">
        <v>153</v>
      </c>
      <c r="AB126" s="19" t="s">
        <v>12</v>
      </c>
      <c r="AC126" s="20">
        <v>34</v>
      </c>
      <c r="AD126" s="18" t="s">
        <v>153</v>
      </c>
      <c r="AE126" s="19" t="s">
        <v>12</v>
      </c>
      <c r="AF126" s="20">
        <v>35</v>
      </c>
      <c r="AG126" s="47">
        <f>COUNTIF(C126:AF127,"○")</f>
        <v>0</v>
      </c>
      <c r="AH126" s="49">
        <f>COUNTIF(C126:AF127,"●")</f>
        <v>0</v>
      </c>
      <c r="AI126" s="49">
        <f>COUNTIF(C126:AF127,"△")</f>
        <v>0</v>
      </c>
      <c r="AJ126" s="49">
        <f t="shared" ref="AJ126" si="200">+AG126*3+AI126*1</f>
        <v>0</v>
      </c>
      <c r="AK126" s="49">
        <f t="shared" ref="AK126" si="201">+E127+H127+K127+N127+Q127+T127+W127+Z127+AC127+AF127</f>
        <v>0</v>
      </c>
      <c r="AL126" s="49">
        <f t="shared" ref="AL126" si="202">+C127+F127+I127+L127+O127+R127+U127+X127+AA127+AD127</f>
        <v>0</v>
      </c>
      <c r="AM126" s="49">
        <f t="shared" ref="AM126" si="203">+RANK(AJ126,$AJ$118:$AJ$136,0)*100+RANK(AK126,$AK$118:$AK$136,1)*10+RANK(AL126,$AL$118:$AL$136,0)</f>
        <v>213</v>
      </c>
      <c r="AN126" s="49">
        <f t="shared" ref="AN126" si="204">+RANK(AM126,$AM$118:$AM$136,1)</f>
        <v>2</v>
      </c>
    </row>
    <row r="127" spans="1:40" ht="15.95" customHeight="1" x14ac:dyDescent="0.15">
      <c r="A127" s="44"/>
      <c r="B127" s="46"/>
      <c r="C127" s="21"/>
      <c r="D127" s="22" t="s">
        <v>12</v>
      </c>
      <c r="E127" s="23"/>
      <c r="F127" s="21"/>
      <c r="G127" s="22" t="s">
        <v>12</v>
      </c>
      <c r="H127" s="23"/>
      <c r="I127" s="21"/>
      <c r="J127" s="22" t="s">
        <v>12</v>
      </c>
      <c r="K127" s="23"/>
      <c r="L127" s="21"/>
      <c r="M127" s="22" t="s">
        <v>12</v>
      </c>
      <c r="N127" s="23"/>
      <c r="O127" s="41"/>
      <c r="P127" s="42"/>
      <c r="Q127" s="43"/>
      <c r="R127" s="21"/>
      <c r="S127" s="22" t="s">
        <v>12</v>
      </c>
      <c r="T127" s="23"/>
      <c r="U127" s="21"/>
      <c r="V127" s="22" t="s">
        <v>12</v>
      </c>
      <c r="W127" s="23"/>
      <c r="X127" s="21"/>
      <c r="Y127" s="22" t="s">
        <v>12</v>
      </c>
      <c r="Z127" s="23"/>
      <c r="AA127" s="21"/>
      <c r="AB127" s="22" t="s">
        <v>12</v>
      </c>
      <c r="AC127" s="23"/>
      <c r="AD127" s="21"/>
      <c r="AE127" s="22" t="s">
        <v>12</v>
      </c>
      <c r="AF127" s="23"/>
      <c r="AG127" s="48"/>
      <c r="AH127" s="50"/>
      <c r="AI127" s="50"/>
      <c r="AJ127" s="50"/>
      <c r="AK127" s="50"/>
      <c r="AL127" s="50"/>
      <c r="AM127" s="50"/>
      <c r="AN127" s="50"/>
    </row>
    <row r="128" spans="1:40" ht="15.95" customHeight="1" x14ac:dyDescent="0.15">
      <c r="A128" s="44">
        <v>46</v>
      </c>
      <c r="B128" s="45" t="str">
        <f>IF(データ２!B92="","",VLOOKUP(A128,データ２!$A$2:$B$200,2))</f>
        <v>雷サンダース</v>
      </c>
      <c r="C128" s="18" t="s">
        <v>153</v>
      </c>
      <c r="D128" s="19" t="s">
        <v>12</v>
      </c>
      <c r="E128" s="20">
        <v>5</v>
      </c>
      <c r="F128" s="18" t="s">
        <v>153</v>
      </c>
      <c r="G128" s="19" t="s">
        <v>12</v>
      </c>
      <c r="H128" s="20">
        <v>13</v>
      </c>
      <c r="I128" s="18" t="s">
        <v>153</v>
      </c>
      <c r="J128" s="19" t="s">
        <v>12</v>
      </c>
      <c r="K128" s="20">
        <v>20</v>
      </c>
      <c r="L128" s="18" t="s">
        <v>153</v>
      </c>
      <c r="M128" s="19" t="s">
        <v>12</v>
      </c>
      <c r="N128" s="20">
        <v>26</v>
      </c>
      <c r="O128" s="18" t="s">
        <v>153</v>
      </c>
      <c r="P128" s="19" t="s">
        <v>12</v>
      </c>
      <c r="Q128" s="20">
        <v>31</v>
      </c>
      <c r="R128" s="38" t="s">
        <v>11</v>
      </c>
      <c r="S128" s="39"/>
      <c r="T128" s="40"/>
      <c r="U128" s="18" t="s">
        <v>153</v>
      </c>
      <c r="V128" s="19" t="s">
        <v>12</v>
      </c>
      <c r="W128" s="20">
        <v>36</v>
      </c>
      <c r="X128" s="18" t="s">
        <v>153</v>
      </c>
      <c r="Y128" s="19" t="s">
        <v>12</v>
      </c>
      <c r="Z128" s="20">
        <v>37</v>
      </c>
      <c r="AA128" s="18" t="s">
        <v>153</v>
      </c>
      <c r="AB128" s="19" t="s">
        <v>12</v>
      </c>
      <c r="AC128" s="20">
        <v>38</v>
      </c>
      <c r="AD128" s="18" t="s">
        <v>153</v>
      </c>
      <c r="AE128" s="19" t="s">
        <v>12</v>
      </c>
      <c r="AF128" s="20">
        <v>39</v>
      </c>
      <c r="AG128" s="47">
        <f>COUNTIF(C128:AF129,"○")</f>
        <v>0</v>
      </c>
      <c r="AH128" s="49">
        <f>COUNTIF(C128:AF129,"●")</f>
        <v>0</v>
      </c>
      <c r="AI128" s="49">
        <f>COUNTIF(C128:AF129,"△")</f>
        <v>0</v>
      </c>
      <c r="AJ128" s="49">
        <f t="shared" ref="AJ128" si="205">+AG128*3+AI128*1</f>
        <v>0</v>
      </c>
      <c r="AK128" s="49">
        <f t="shared" ref="AK128" si="206">+E129+H129+K129+N129+Q129+T129+W129+Z129+AC129+AF129</f>
        <v>0</v>
      </c>
      <c r="AL128" s="49">
        <f t="shared" ref="AL128" si="207">+C129+F129+I129+L129+O129+R129+U129+X129+AA129+AD129</f>
        <v>0</v>
      </c>
      <c r="AM128" s="49">
        <f t="shared" ref="AM128" si="208">+RANK(AJ128,$AJ$118:$AJ$136,0)*100+RANK(AK128,$AK$118:$AK$136,1)*10+RANK(AL128,$AL$118:$AL$136,0)</f>
        <v>213</v>
      </c>
      <c r="AN128" s="49">
        <f t="shared" ref="AN128" si="209">+RANK(AM128,$AM$118:$AM$136,1)</f>
        <v>2</v>
      </c>
    </row>
    <row r="129" spans="1:40" ht="15.95" customHeight="1" x14ac:dyDescent="0.15">
      <c r="A129" s="44"/>
      <c r="B129" s="46"/>
      <c r="C129" s="21"/>
      <c r="D129" s="22" t="s">
        <v>12</v>
      </c>
      <c r="E129" s="23"/>
      <c r="F129" s="21"/>
      <c r="G129" s="22" t="s">
        <v>12</v>
      </c>
      <c r="H129" s="23"/>
      <c r="I129" s="21"/>
      <c r="J129" s="22" t="s">
        <v>12</v>
      </c>
      <c r="K129" s="23"/>
      <c r="L129" s="21"/>
      <c r="M129" s="22" t="s">
        <v>12</v>
      </c>
      <c r="N129" s="23"/>
      <c r="O129" s="21"/>
      <c r="P129" s="22" t="s">
        <v>12</v>
      </c>
      <c r="Q129" s="23"/>
      <c r="R129" s="41"/>
      <c r="S129" s="42"/>
      <c r="T129" s="43"/>
      <c r="U129" s="21"/>
      <c r="V129" s="22" t="s">
        <v>12</v>
      </c>
      <c r="W129" s="23"/>
      <c r="X129" s="21"/>
      <c r="Y129" s="22" t="s">
        <v>12</v>
      </c>
      <c r="Z129" s="23"/>
      <c r="AA129" s="21"/>
      <c r="AB129" s="22" t="s">
        <v>12</v>
      </c>
      <c r="AC129" s="23"/>
      <c r="AD129" s="21"/>
      <c r="AE129" s="22" t="s">
        <v>12</v>
      </c>
      <c r="AF129" s="23"/>
      <c r="AG129" s="48"/>
      <c r="AH129" s="50"/>
      <c r="AI129" s="50"/>
      <c r="AJ129" s="50"/>
      <c r="AK129" s="50"/>
      <c r="AL129" s="50"/>
      <c r="AM129" s="50"/>
      <c r="AN129" s="50"/>
    </row>
    <row r="130" spans="1:40" ht="15.95" customHeight="1" x14ac:dyDescent="0.15">
      <c r="A130" s="44">
        <v>47</v>
      </c>
      <c r="B130" s="45" t="str">
        <f>IF(データ２!B94="","",VLOOKUP(A130,データ２!$A$2:$B$200,2))</f>
        <v>出雲ライオンズ</v>
      </c>
      <c r="C130" s="18" t="s">
        <v>153</v>
      </c>
      <c r="D130" s="19" t="s">
        <v>12</v>
      </c>
      <c r="E130" s="20">
        <v>6</v>
      </c>
      <c r="F130" s="18" t="s">
        <v>153</v>
      </c>
      <c r="G130" s="19" t="s">
        <v>12</v>
      </c>
      <c r="H130" s="20">
        <v>14</v>
      </c>
      <c r="I130" s="18" t="s">
        <v>153</v>
      </c>
      <c r="J130" s="19" t="s">
        <v>12</v>
      </c>
      <c r="K130" s="20">
        <v>21</v>
      </c>
      <c r="L130" s="18" t="s">
        <v>153</v>
      </c>
      <c r="M130" s="19" t="s">
        <v>12</v>
      </c>
      <c r="N130" s="20">
        <v>27</v>
      </c>
      <c r="O130" s="18" t="s">
        <v>153</v>
      </c>
      <c r="P130" s="19" t="s">
        <v>12</v>
      </c>
      <c r="Q130" s="20">
        <v>32</v>
      </c>
      <c r="R130" s="18" t="s">
        <v>153</v>
      </c>
      <c r="S130" s="19" t="s">
        <v>12</v>
      </c>
      <c r="T130" s="20">
        <v>36</v>
      </c>
      <c r="U130" s="38" t="s">
        <v>11</v>
      </c>
      <c r="V130" s="39"/>
      <c r="W130" s="40"/>
      <c r="X130" s="18" t="s">
        <v>153</v>
      </c>
      <c r="Y130" s="19" t="s">
        <v>12</v>
      </c>
      <c r="Z130" s="20">
        <v>40</v>
      </c>
      <c r="AA130" s="18" t="s">
        <v>153</v>
      </c>
      <c r="AB130" s="19" t="s">
        <v>12</v>
      </c>
      <c r="AC130" s="20">
        <v>41</v>
      </c>
      <c r="AD130" s="18" t="s">
        <v>153</v>
      </c>
      <c r="AE130" s="19" t="s">
        <v>12</v>
      </c>
      <c r="AF130" s="20">
        <v>42</v>
      </c>
      <c r="AG130" s="47">
        <f>COUNTIF(C130:AF131,"○")</f>
        <v>0</v>
      </c>
      <c r="AH130" s="49">
        <f>COUNTIF(C130:AF131,"●")</f>
        <v>0</v>
      </c>
      <c r="AI130" s="49">
        <f>COUNTIF(C130:AF131,"△")</f>
        <v>0</v>
      </c>
      <c r="AJ130" s="49">
        <f t="shared" ref="AJ130" si="210">+AG130*3+AI130*1</f>
        <v>0</v>
      </c>
      <c r="AK130" s="49">
        <f t="shared" ref="AK130" si="211">+E131+H131+K131+N131+Q131+T131+W131+Z131+AC131+AF131</f>
        <v>0</v>
      </c>
      <c r="AL130" s="49">
        <f t="shared" ref="AL130" si="212">+C131+F131+I131+L131+O131+R131+U131+X131+AA131+AD131</f>
        <v>0</v>
      </c>
      <c r="AM130" s="49">
        <f t="shared" ref="AM130" si="213">+RANK(AJ130,$AJ$118:$AJ$136,0)*100+RANK(AK130,$AK$118:$AK$136,1)*10+RANK(AL130,$AL$118:$AL$136,0)</f>
        <v>213</v>
      </c>
      <c r="AN130" s="49">
        <f t="shared" ref="AN130" si="214">+RANK(AM130,$AM$118:$AM$136,1)</f>
        <v>2</v>
      </c>
    </row>
    <row r="131" spans="1:40" ht="15.95" customHeight="1" x14ac:dyDescent="0.15">
      <c r="A131" s="44"/>
      <c r="B131" s="46"/>
      <c r="C131" s="21"/>
      <c r="D131" s="22" t="s">
        <v>12</v>
      </c>
      <c r="E131" s="23"/>
      <c r="F131" s="21"/>
      <c r="G131" s="22" t="s">
        <v>12</v>
      </c>
      <c r="H131" s="23"/>
      <c r="I131" s="21"/>
      <c r="J131" s="22" t="s">
        <v>12</v>
      </c>
      <c r="K131" s="23"/>
      <c r="L131" s="21"/>
      <c r="M131" s="22" t="s">
        <v>12</v>
      </c>
      <c r="N131" s="23"/>
      <c r="O131" s="21"/>
      <c r="P131" s="22" t="s">
        <v>12</v>
      </c>
      <c r="Q131" s="23"/>
      <c r="R131" s="21"/>
      <c r="S131" s="22" t="s">
        <v>12</v>
      </c>
      <c r="T131" s="23"/>
      <c r="U131" s="41"/>
      <c r="V131" s="42"/>
      <c r="W131" s="43"/>
      <c r="X131" s="21"/>
      <c r="Y131" s="22" t="s">
        <v>12</v>
      </c>
      <c r="Z131" s="23"/>
      <c r="AA131" s="21"/>
      <c r="AB131" s="22" t="s">
        <v>12</v>
      </c>
      <c r="AC131" s="23"/>
      <c r="AD131" s="21"/>
      <c r="AE131" s="22" t="s">
        <v>12</v>
      </c>
      <c r="AF131" s="23"/>
      <c r="AG131" s="48"/>
      <c r="AH131" s="50"/>
      <c r="AI131" s="50"/>
      <c r="AJ131" s="50"/>
      <c r="AK131" s="50"/>
      <c r="AL131" s="50"/>
      <c r="AM131" s="50"/>
      <c r="AN131" s="50"/>
    </row>
    <row r="132" spans="1:40" ht="15.95" customHeight="1" x14ac:dyDescent="0.15">
      <c r="A132" s="44">
        <v>48</v>
      </c>
      <c r="B132" s="45" t="str">
        <f>IF(データ２!B96="","",VLOOKUP(A132,データ２!$A$2:$B$200,2))</f>
        <v>金町ジャイアンツ</v>
      </c>
      <c r="C132" s="18" t="s">
        <v>153</v>
      </c>
      <c r="D132" s="19" t="s">
        <v>12</v>
      </c>
      <c r="E132" s="20">
        <v>7</v>
      </c>
      <c r="F132" s="18" t="s">
        <v>153</v>
      </c>
      <c r="G132" s="19" t="s">
        <v>12</v>
      </c>
      <c r="H132" s="20">
        <v>15</v>
      </c>
      <c r="I132" s="18" t="s">
        <v>153</v>
      </c>
      <c r="J132" s="19" t="s">
        <v>12</v>
      </c>
      <c r="K132" s="20">
        <v>22</v>
      </c>
      <c r="L132" s="18" t="s">
        <v>153</v>
      </c>
      <c r="M132" s="19" t="s">
        <v>12</v>
      </c>
      <c r="N132" s="20">
        <v>28</v>
      </c>
      <c r="O132" s="18" t="s">
        <v>153</v>
      </c>
      <c r="P132" s="19" t="s">
        <v>12</v>
      </c>
      <c r="Q132" s="20">
        <v>33</v>
      </c>
      <c r="R132" s="18" t="s">
        <v>153</v>
      </c>
      <c r="S132" s="19" t="s">
        <v>12</v>
      </c>
      <c r="T132" s="20">
        <v>37</v>
      </c>
      <c r="U132" s="18" t="s">
        <v>153</v>
      </c>
      <c r="V132" s="19" t="s">
        <v>12</v>
      </c>
      <c r="W132" s="20">
        <v>40</v>
      </c>
      <c r="X132" s="38" t="s">
        <v>11</v>
      </c>
      <c r="Y132" s="39"/>
      <c r="Z132" s="40"/>
      <c r="AA132" s="18" t="s">
        <v>153</v>
      </c>
      <c r="AB132" s="19" t="s">
        <v>12</v>
      </c>
      <c r="AC132" s="20">
        <v>43</v>
      </c>
      <c r="AD132" s="18" t="s">
        <v>153</v>
      </c>
      <c r="AE132" s="19" t="s">
        <v>12</v>
      </c>
      <c r="AF132" s="20">
        <v>44</v>
      </c>
      <c r="AG132" s="47">
        <f>COUNTIF(C132:AF133,"○")</f>
        <v>0</v>
      </c>
      <c r="AH132" s="49">
        <f>COUNTIF(C132:AF133,"●")</f>
        <v>0</v>
      </c>
      <c r="AI132" s="49">
        <f>COUNTIF(C132:AF133,"△")</f>
        <v>0</v>
      </c>
      <c r="AJ132" s="49">
        <f t="shared" ref="AJ132" si="215">+AG132*3+AI132*1</f>
        <v>0</v>
      </c>
      <c r="AK132" s="49">
        <f t="shared" ref="AK132" si="216">+E133+H133+K133+N133+Q133+T133+W133+Z133+AC133+AF133</f>
        <v>0</v>
      </c>
      <c r="AL132" s="49">
        <f t="shared" ref="AL132" si="217">+C133+F133+I133+L133+O133+R133+U133+X133+AA133+AD133</f>
        <v>0</v>
      </c>
      <c r="AM132" s="49">
        <f t="shared" ref="AM132" si="218">+RANK(AJ132,$AJ$118:$AJ$136,0)*100+RANK(AK132,$AK$118:$AK$136,1)*10+RANK(AL132,$AL$118:$AL$136,0)</f>
        <v>213</v>
      </c>
      <c r="AN132" s="49">
        <f t="shared" ref="AN132" si="219">+RANK(AM132,$AM$118:$AM$136,1)</f>
        <v>2</v>
      </c>
    </row>
    <row r="133" spans="1:40" ht="15.95" customHeight="1" x14ac:dyDescent="0.15">
      <c r="A133" s="44"/>
      <c r="B133" s="46"/>
      <c r="C133" s="21"/>
      <c r="D133" s="22" t="s">
        <v>12</v>
      </c>
      <c r="E133" s="23"/>
      <c r="F133" s="21"/>
      <c r="G133" s="22" t="s">
        <v>12</v>
      </c>
      <c r="H133" s="23"/>
      <c r="I133" s="21"/>
      <c r="J133" s="22" t="s">
        <v>12</v>
      </c>
      <c r="K133" s="23"/>
      <c r="L133" s="21"/>
      <c r="M133" s="22" t="s">
        <v>12</v>
      </c>
      <c r="N133" s="23"/>
      <c r="O133" s="21"/>
      <c r="P133" s="22" t="s">
        <v>12</v>
      </c>
      <c r="Q133" s="23"/>
      <c r="R133" s="21"/>
      <c r="S133" s="22" t="s">
        <v>12</v>
      </c>
      <c r="T133" s="23"/>
      <c r="U133" s="21"/>
      <c r="V133" s="22" t="s">
        <v>12</v>
      </c>
      <c r="W133" s="23"/>
      <c r="X133" s="41"/>
      <c r="Y133" s="42"/>
      <c r="Z133" s="43"/>
      <c r="AA133" s="21"/>
      <c r="AB133" s="22" t="s">
        <v>12</v>
      </c>
      <c r="AC133" s="23"/>
      <c r="AD133" s="21"/>
      <c r="AE133" s="22" t="s">
        <v>12</v>
      </c>
      <c r="AF133" s="23"/>
      <c r="AG133" s="48"/>
      <c r="AH133" s="50"/>
      <c r="AI133" s="50"/>
      <c r="AJ133" s="50"/>
      <c r="AK133" s="50"/>
      <c r="AL133" s="50"/>
      <c r="AM133" s="50"/>
      <c r="AN133" s="50"/>
    </row>
    <row r="134" spans="1:40" ht="15.95" customHeight="1" x14ac:dyDescent="0.15">
      <c r="A134" s="44">
        <v>49</v>
      </c>
      <c r="B134" s="45" t="str">
        <f>IF(データ２!B98="","",VLOOKUP(A134,データ２!$A$2:$B$200,2))</f>
        <v>ブラックキラーズ</v>
      </c>
      <c r="C134" s="18" t="s">
        <v>153</v>
      </c>
      <c r="D134" s="19" t="s">
        <v>12</v>
      </c>
      <c r="E134" s="20">
        <v>8</v>
      </c>
      <c r="F134" s="18" t="s">
        <v>153</v>
      </c>
      <c r="G134" s="19" t="s">
        <v>12</v>
      </c>
      <c r="H134" s="20">
        <v>16</v>
      </c>
      <c r="I134" s="18" t="s">
        <v>153</v>
      </c>
      <c r="J134" s="19" t="s">
        <v>12</v>
      </c>
      <c r="K134" s="20">
        <v>23</v>
      </c>
      <c r="L134" s="18" t="s">
        <v>153</v>
      </c>
      <c r="M134" s="19" t="s">
        <v>12</v>
      </c>
      <c r="N134" s="20">
        <v>29</v>
      </c>
      <c r="O134" s="18" t="s">
        <v>153</v>
      </c>
      <c r="P134" s="19" t="s">
        <v>12</v>
      </c>
      <c r="Q134" s="20">
        <v>34</v>
      </c>
      <c r="R134" s="18" t="s">
        <v>153</v>
      </c>
      <c r="S134" s="19" t="s">
        <v>12</v>
      </c>
      <c r="T134" s="20">
        <v>38</v>
      </c>
      <c r="U134" s="18" t="s">
        <v>153</v>
      </c>
      <c r="V134" s="19" t="s">
        <v>12</v>
      </c>
      <c r="W134" s="20">
        <v>41</v>
      </c>
      <c r="X134" s="18" t="s">
        <v>153</v>
      </c>
      <c r="Y134" s="19" t="s">
        <v>12</v>
      </c>
      <c r="Z134" s="20">
        <v>43</v>
      </c>
      <c r="AA134" s="38" t="s">
        <v>11</v>
      </c>
      <c r="AB134" s="39"/>
      <c r="AC134" s="40"/>
      <c r="AD134" s="18" t="s">
        <v>153</v>
      </c>
      <c r="AE134" s="19" t="s">
        <v>12</v>
      </c>
      <c r="AF134" s="20">
        <v>45</v>
      </c>
      <c r="AG134" s="47">
        <f>COUNTIF(C134:AF135,"○")</f>
        <v>0</v>
      </c>
      <c r="AH134" s="49">
        <f>COUNTIF(C134:AF135,"●")</f>
        <v>0</v>
      </c>
      <c r="AI134" s="49">
        <f>COUNTIF(C134:AF135,"△")</f>
        <v>0</v>
      </c>
      <c r="AJ134" s="49">
        <f t="shared" ref="AJ134" si="220">+AG134*3+AI134*1</f>
        <v>0</v>
      </c>
      <c r="AK134" s="49">
        <f t="shared" ref="AK134" si="221">+E135+H135+K135+N135+Q135+T135+W135+Z135+AC135+AF135</f>
        <v>0</v>
      </c>
      <c r="AL134" s="49">
        <f t="shared" ref="AL134" si="222">+C135+F135+I135+L135+O135+R135+U135+X135+AA135+AD135</f>
        <v>0</v>
      </c>
      <c r="AM134" s="49">
        <f t="shared" ref="AM134" si="223">+RANK(AJ134,$AJ$118:$AJ$136,0)*100+RANK(AK134,$AK$118:$AK$136,1)*10+RANK(AL134,$AL$118:$AL$136,0)</f>
        <v>213</v>
      </c>
      <c r="AN134" s="49">
        <f t="shared" ref="AN134" si="224">+RANK(AM134,$AM$118:$AM$136,1)</f>
        <v>2</v>
      </c>
    </row>
    <row r="135" spans="1:40" ht="15.95" customHeight="1" x14ac:dyDescent="0.15">
      <c r="A135" s="44"/>
      <c r="B135" s="46"/>
      <c r="C135" s="21"/>
      <c r="D135" s="22" t="s">
        <v>12</v>
      </c>
      <c r="E135" s="23"/>
      <c r="F135" s="21"/>
      <c r="G135" s="22" t="s">
        <v>12</v>
      </c>
      <c r="H135" s="23"/>
      <c r="I135" s="21"/>
      <c r="J135" s="22" t="s">
        <v>12</v>
      </c>
      <c r="K135" s="23"/>
      <c r="L135" s="21"/>
      <c r="M135" s="22" t="s">
        <v>12</v>
      </c>
      <c r="N135" s="23"/>
      <c r="O135" s="21"/>
      <c r="P135" s="22" t="s">
        <v>12</v>
      </c>
      <c r="Q135" s="23"/>
      <c r="R135" s="21"/>
      <c r="S135" s="22" t="s">
        <v>12</v>
      </c>
      <c r="T135" s="23"/>
      <c r="U135" s="21"/>
      <c r="V135" s="22" t="s">
        <v>12</v>
      </c>
      <c r="W135" s="23"/>
      <c r="X135" s="21"/>
      <c r="Y135" s="22" t="s">
        <v>12</v>
      </c>
      <c r="Z135" s="23"/>
      <c r="AA135" s="41"/>
      <c r="AB135" s="42"/>
      <c r="AC135" s="43"/>
      <c r="AD135" s="21"/>
      <c r="AE135" s="22" t="s">
        <v>12</v>
      </c>
      <c r="AF135" s="23"/>
      <c r="AG135" s="48"/>
      <c r="AH135" s="50"/>
      <c r="AI135" s="50"/>
      <c r="AJ135" s="50"/>
      <c r="AK135" s="50"/>
      <c r="AL135" s="50"/>
      <c r="AM135" s="50"/>
      <c r="AN135" s="50"/>
    </row>
    <row r="136" spans="1:40" ht="15.95" customHeight="1" x14ac:dyDescent="0.15">
      <c r="A136" s="44">
        <v>50</v>
      </c>
      <c r="B136" s="45" t="str">
        <f>IF(データ２!B100="","",VLOOKUP(A136,データ２!$A$2:$B$200,2))</f>
        <v>ブラザースクラブ</v>
      </c>
      <c r="C136" s="54"/>
      <c r="D136" s="55"/>
      <c r="E136" s="56"/>
      <c r="F136" s="18" t="s">
        <v>153</v>
      </c>
      <c r="G136" s="19" t="s">
        <v>12</v>
      </c>
      <c r="H136" s="20">
        <v>17</v>
      </c>
      <c r="I136" s="18" t="s">
        <v>153</v>
      </c>
      <c r="J136" s="19" t="s">
        <v>12</v>
      </c>
      <c r="K136" s="20">
        <v>24</v>
      </c>
      <c r="L136" s="18" t="s">
        <v>153</v>
      </c>
      <c r="M136" s="19" t="s">
        <v>12</v>
      </c>
      <c r="N136" s="20">
        <v>30</v>
      </c>
      <c r="O136" s="18" t="s">
        <v>153</v>
      </c>
      <c r="P136" s="19" t="s">
        <v>12</v>
      </c>
      <c r="Q136" s="20">
        <v>35</v>
      </c>
      <c r="R136" s="18" t="s">
        <v>153</v>
      </c>
      <c r="S136" s="19" t="s">
        <v>12</v>
      </c>
      <c r="T136" s="20">
        <v>39</v>
      </c>
      <c r="U136" s="18" t="s">
        <v>153</v>
      </c>
      <c r="V136" s="19" t="s">
        <v>12</v>
      </c>
      <c r="W136" s="20">
        <v>42</v>
      </c>
      <c r="X136" s="18" t="s">
        <v>153</v>
      </c>
      <c r="Y136" s="19" t="s">
        <v>12</v>
      </c>
      <c r="Z136" s="20">
        <v>44</v>
      </c>
      <c r="AA136" s="18" t="s">
        <v>153</v>
      </c>
      <c r="AB136" s="19" t="s">
        <v>12</v>
      </c>
      <c r="AC136" s="20">
        <v>45</v>
      </c>
      <c r="AD136" s="38" t="s">
        <v>11</v>
      </c>
      <c r="AE136" s="39"/>
      <c r="AF136" s="40"/>
      <c r="AG136" s="47">
        <f>COUNTIF(C136:AF137,"○")</f>
        <v>1</v>
      </c>
      <c r="AH136" s="49">
        <f>COUNTIF(C136:AF137,"●")</f>
        <v>0</v>
      </c>
      <c r="AI136" s="49">
        <f>COUNTIF(C136:AF137,"△")</f>
        <v>0</v>
      </c>
      <c r="AJ136" s="49">
        <f t="shared" ref="AJ136" si="225">+AG136*3+AI136*1</f>
        <v>3</v>
      </c>
      <c r="AK136" s="49">
        <f t="shared" ref="AK136" si="226">+E137+H137+K137+N137+Q137+T137+W137+Z137+AC137+AF137</f>
        <v>1</v>
      </c>
      <c r="AL136" s="49">
        <f t="shared" ref="AL136" si="227">+C137+F137+I137+L137+O137+R137+U137+X137+AA137+AD137</f>
        <v>6</v>
      </c>
      <c r="AM136" s="49">
        <f t="shared" ref="AM136" si="228">+RANK(AJ136,$AJ$118:$AJ$136,0)*100+RANK(AK136,$AK$118:$AK$136,1)*10+RANK(AL136,$AL$118:$AL$136,0)</f>
        <v>191</v>
      </c>
      <c r="AN136" s="49">
        <f t="shared" ref="AN136" si="229">+RANK(AM136,$AM$118:$AM$136,1)</f>
        <v>1</v>
      </c>
    </row>
    <row r="137" spans="1:40" ht="15.95" customHeight="1" x14ac:dyDescent="0.15">
      <c r="A137" s="44"/>
      <c r="B137" s="46"/>
      <c r="C137" s="57">
        <v>6</v>
      </c>
      <c r="D137" s="58" t="s">
        <v>222</v>
      </c>
      <c r="E137" s="59">
        <v>1</v>
      </c>
      <c r="F137" s="21"/>
      <c r="G137" s="22" t="s">
        <v>12</v>
      </c>
      <c r="H137" s="23"/>
      <c r="I137" s="21"/>
      <c r="J137" s="22" t="s">
        <v>12</v>
      </c>
      <c r="K137" s="23"/>
      <c r="L137" s="21"/>
      <c r="M137" s="22" t="s">
        <v>12</v>
      </c>
      <c r="N137" s="23"/>
      <c r="O137" s="21"/>
      <c r="P137" s="22" t="s">
        <v>12</v>
      </c>
      <c r="Q137" s="23"/>
      <c r="R137" s="21"/>
      <c r="S137" s="22" t="s">
        <v>12</v>
      </c>
      <c r="T137" s="23"/>
      <c r="U137" s="21"/>
      <c r="V137" s="22" t="s">
        <v>12</v>
      </c>
      <c r="W137" s="23"/>
      <c r="X137" s="21"/>
      <c r="Y137" s="22" t="s">
        <v>12</v>
      </c>
      <c r="Z137" s="23"/>
      <c r="AA137" s="21"/>
      <c r="AB137" s="22" t="s">
        <v>12</v>
      </c>
      <c r="AC137" s="23"/>
      <c r="AD137" s="41"/>
      <c r="AE137" s="42"/>
      <c r="AF137" s="43"/>
      <c r="AG137" s="48"/>
      <c r="AH137" s="50"/>
      <c r="AI137" s="50"/>
      <c r="AJ137" s="50"/>
      <c r="AK137" s="50"/>
      <c r="AL137" s="50"/>
      <c r="AM137" s="50"/>
      <c r="AN137" s="50"/>
    </row>
    <row r="145" spans="1:40" x14ac:dyDescent="0.15">
      <c r="B145" s="8" t="str">
        <f>+データ１!$B$2</f>
        <v>2018/2/18</v>
      </c>
      <c r="C145" s="5" t="str">
        <f>+データ１!$B$4</f>
        <v xml:space="preserve">2018年 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40" ht="129.94999999999999" customHeight="1" x14ac:dyDescent="0.15">
      <c r="B146" s="16" t="str">
        <f>+データ１!B16</f>
        <v>スーパーリ－グ 　　                  　　　 第１２回大会  　　　        　Ｆブロック     　　              ２０１８</v>
      </c>
      <c r="C146" s="51" t="str">
        <f>+IF(B147="","",+B147)</f>
        <v>大雲寺スターズ</v>
      </c>
      <c r="D146" s="52"/>
      <c r="E146" s="53"/>
      <c r="F146" s="51" t="str">
        <f>+IF(B149="","",+B149)</f>
        <v>中目黒イーグルス</v>
      </c>
      <c r="G146" s="52"/>
      <c r="H146" s="53"/>
      <c r="I146" s="51" t="str">
        <f>+IF(B151="","",+B151)</f>
        <v>西千タイガース</v>
      </c>
      <c r="J146" s="52"/>
      <c r="K146" s="53"/>
      <c r="L146" s="51" t="str">
        <f>+IF(B153="","",+B153)</f>
        <v>スミダジャガース</v>
      </c>
      <c r="M146" s="52"/>
      <c r="N146" s="53"/>
      <c r="O146" s="51" t="str">
        <f>+IF(B155="","",+B155)</f>
        <v>大島タイガース</v>
      </c>
      <c r="P146" s="52"/>
      <c r="Q146" s="53"/>
      <c r="R146" s="51" t="str">
        <f>+IF(B157="","",+B157)</f>
        <v>北原少年野球クラブ</v>
      </c>
      <c r="S146" s="52"/>
      <c r="T146" s="53"/>
      <c r="U146" s="51" t="str">
        <f>+IF(B159="","",+B159)</f>
        <v>サンジュニア</v>
      </c>
      <c r="V146" s="52"/>
      <c r="W146" s="53"/>
      <c r="X146" s="51" t="str">
        <f>+IF(B161="","",+B161)</f>
        <v>用賀ベアーズ</v>
      </c>
      <c r="Y146" s="52"/>
      <c r="Z146" s="53"/>
      <c r="AA146" s="51" t="str">
        <f>+IF(B163="","",+B163)</f>
        <v>馬込ジャガース</v>
      </c>
      <c r="AB146" s="52"/>
      <c r="AC146" s="53"/>
      <c r="AD146" s="51" t="str">
        <f>+IF(B165="","",+B165)</f>
        <v>東王ジュニア</v>
      </c>
      <c r="AE146" s="52"/>
      <c r="AF146" s="53"/>
      <c r="AG146" s="17" t="s">
        <v>0</v>
      </c>
      <c r="AH146" s="11" t="s">
        <v>1</v>
      </c>
      <c r="AI146" s="11" t="s">
        <v>2</v>
      </c>
      <c r="AJ146" s="9" t="s">
        <v>6</v>
      </c>
      <c r="AK146" s="10" t="s">
        <v>8</v>
      </c>
      <c r="AL146" s="10" t="s">
        <v>9</v>
      </c>
      <c r="AM146" s="10" t="s">
        <v>101</v>
      </c>
      <c r="AN146" s="9" t="s">
        <v>7</v>
      </c>
    </row>
    <row r="147" spans="1:40" ht="15.95" customHeight="1" x14ac:dyDescent="0.15">
      <c r="A147" s="44">
        <v>51</v>
      </c>
      <c r="B147" s="45" t="str">
        <f>IF(データ２!B102="","",VLOOKUP(A147,データ２!$A$2:$B$200,2))</f>
        <v>大雲寺スターズ</v>
      </c>
      <c r="C147" s="38" t="s">
        <v>11</v>
      </c>
      <c r="D147" s="39"/>
      <c r="E147" s="40"/>
      <c r="F147" s="18" t="s">
        <v>152</v>
      </c>
      <c r="G147" s="19" t="s">
        <v>12</v>
      </c>
      <c r="H147" s="20">
        <v>1</v>
      </c>
      <c r="I147" s="18" t="s">
        <v>152</v>
      </c>
      <c r="J147" s="19" t="s">
        <v>12</v>
      </c>
      <c r="K147" s="20">
        <v>2</v>
      </c>
      <c r="L147" s="18" t="s">
        <v>152</v>
      </c>
      <c r="M147" s="19" t="s">
        <v>12</v>
      </c>
      <c r="N147" s="20">
        <v>3</v>
      </c>
      <c r="O147" s="18" t="s">
        <v>152</v>
      </c>
      <c r="P147" s="19" t="s">
        <v>12</v>
      </c>
      <c r="Q147" s="20">
        <v>4</v>
      </c>
      <c r="R147" s="18" t="s">
        <v>152</v>
      </c>
      <c r="S147" s="19" t="s">
        <v>12</v>
      </c>
      <c r="T147" s="20">
        <v>5</v>
      </c>
      <c r="U147" s="60"/>
      <c r="V147" s="61"/>
      <c r="W147" s="62"/>
      <c r="X147" s="18" t="s">
        <v>152</v>
      </c>
      <c r="Y147" s="19" t="s">
        <v>12</v>
      </c>
      <c r="Z147" s="20">
        <v>7</v>
      </c>
      <c r="AA147" s="18" t="s">
        <v>152</v>
      </c>
      <c r="AB147" s="19" t="s">
        <v>12</v>
      </c>
      <c r="AC147" s="20">
        <v>8</v>
      </c>
      <c r="AD147" s="18" t="s">
        <v>152</v>
      </c>
      <c r="AE147" s="19" t="s">
        <v>12</v>
      </c>
      <c r="AF147" s="20">
        <v>9</v>
      </c>
      <c r="AG147" s="47">
        <f>COUNTIF(C147:AF148,"○")</f>
        <v>0</v>
      </c>
      <c r="AH147" s="49">
        <f>COUNTIF(C147:AF148,"●")</f>
        <v>1</v>
      </c>
      <c r="AI147" s="49">
        <f>COUNTIF(C147:AF148,"△")</f>
        <v>0</v>
      </c>
      <c r="AJ147" s="49">
        <f t="shared" ref="AJ147" si="230">+AG147*3+AI147*1</f>
        <v>0</v>
      </c>
      <c r="AK147" s="49">
        <f>+E148+H148+K148+N148+Q148+T148+W148+Z148+AC148+AF148</f>
        <v>9</v>
      </c>
      <c r="AL147" s="49">
        <f>+C148+F148+I148+L148+O148+R148+U148+X148+AA148+AD148</f>
        <v>2</v>
      </c>
      <c r="AM147" s="49">
        <f>+RANK(AJ147,$AJ$147:$AJ$165,0)*100+RANK(AK147,$AK$147:$AK$165,1)*10+RANK(AL147,$AL$147:$AL$165,0)</f>
        <v>394</v>
      </c>
      <c r="AN147" s="49">
        <f>+RANK(AM147,$AM$147:$AM$165,1)</f>
        <v>9</v>
      </c>
    </row>
    <row r="148" spans="1:40" ht="15.95" customHeight="1" x14ac:dyDescent="0.15">
      <c r="A148" s="44"/>
      <c r="B148" s="46"/>
      <c r="C148" s="41"/>
      <c r="D148" s="42"/>
      <c r="E148" s="43"/>
      <c r="F148" s="21"/>
      <c r="G148" s="22" t="s">
        <v>12</v>
      </c>
      <c r="H148" s="23"/>
      <c r="I148" s="21"/>
      <c r="J148" s="22" t="s">
        <v>12</v>
      </c>
      <c r="K148" s="23"/>
      <c r="L148" s="21"/>
      <c r="M148" s="22" t="s">
        <v>12</v>
      </c>
      <c r="N148" s="23"/>
      <c r="O148" s="21"/>
      <c r="P148" s="22" t="s">
        <v>12</v>
      </c>
      <c r="Q148" s="23"/>
      <c r="R148" s="21"/>
      <c r="S148" s="22" t="s">
        <v>12</v>
      </c>
      <c r="T148" s="23"/>
      <c r="U148" s="63">
        <v>2</v>
      </c>
      <c r="V148" s="64" t="s">
        <v>223</v>
      </c>
      <c r="W148" s="65">
        <v>9</v>
      </c>
      <c r="X148" s="21"/>
      <c r="Y148" s="22" t="s">
        <v>12</v>
      </c>
      <c r="Z148" s="23"/>
      <c r="AA148" s="21"/>
      <c r="AB148" s="22" t="s">
        <v>12</v>
      </c>
      <c r="AC148" s="23"/>
      <c r="AD148" s="21"/>
      <c r="AE148" s="22" t="s">
        <v>12</v>
      </c>
      <c r="AF148" s="23"/>
      <c r="AG148" s="48"/>
      <c r="AH148" s="50"/>
      <c r="AI148" s="50"/>
      <c r="AJ148" s="50"/>
      <c r="AK148" s="50"/>
      <c r="AL148" s="50"/>
      <c r="AM148" s="50"/>
      <c r="AN148" s="50"/>
    </row>
    <row r="149" spans="1:40" ht="15.95" customHeight="1" x14ac:dyDescent="0.15">
      <c r="A149" s="44">
        <v>52</v>
      </c>
      <c r="B149" s="45" t="str">
        <f>IF(データ２!B104="","",VLOOKUP(A149,データ２!$A$2:$B$200,2))</f>
        <v>中目黒イーグルス</v>
      </c>
      <c r="C149" s="18" t="s">
        <v>152</v>
      </c>
      <c r="D149" s="19" t="s">
        <v>12</v>
      </c>
      <c r="E149" s="20">
        <v>1</v>
      </c>
      <c r="F149" s="38" t="s">
        <v>11</v>
      </c>
      <c r="G149" s="39"/>
      <c r="H149" s="40"/>
      <c r="I149" s="18" t="s">
        <v>152</v>
      </c>
      <c r="J149" s="19" t="s">
        <v>12</v>
      </c>
      <c r="K149" s="20">
        <v>10</v>
      </c>
      <c r="L149" s="18" t="s">
        <v>152</v>
      </c>
      <c r="M149" s="19" t="s">
        <v>12</v>
      </c>
      <c r="N149" s="20">
        <v>11</v>
      </c>
      <c r="O149" s="18" t="s">
        <v>152</v>
      </c>
      <c r="P149" s="19" t="s">
        <v>12</v>
      </c>
      <c r="Q149" s="20">
        <v>12</v>
      </c>
      <c r="R149" s="18" t="s">
        <v>152</v>
      </c>
      <c r="S149" s="19" t="s">
        <v>12</v>
      </c>
      <c r="T149" s="20">
        <v>13</v>
      </c>
      <c r="U149" s="18" t="s">
        <v>152</v>
      </c>
      <c r="V149" s="19" t="s">
        <v>12</v>
      </c>
      <c r="W149" s="20">
        <v>14</v>
      </c>
      <c r="X149" s="18" t="s">
        <v>152</v>
      </c>
      <c r="Y149" s="19" t="s">
        <v>12</v>
      </c>
      <c r="Z149" s="20">
        <v>15</v>
      </c>
      <c r="AA149" s="60"/>
      <c r="AB149" s="61"/>
      <c r="AC149" s="62"/>
      <c r="AD149" s="18" t="s">
        <v>152</v>
      </c>
      <c r="AE149" s="19" t="s">
        <v>12</v>
      </c>
      <c r="AF149" s="20">
        <v>17</v>
      </c>
      <c r="AG149" s="47">
        <f>COUNTIF(C149:AF150,"○")</f>
        <v>0</v>
      </c>
      <c r="AH149" s="49">
        <f>COUNTIF(C149:AF150,"●")</f>
        <v>1</v>
      </c>
      <c r="AI149" s="49">
        <f>COUNTIF(C149:AF150,"△")</f>
        <v>0</v>
      </c>
      <c r="AJ149" s="49">
        <f t="shared" ref="AJ149" si="231">+AG149*3+AI149*1</f>
        <v>0</v>
      </c>
      <c r="AK149" s="49">
        <f t="shared" ref="AK149" si="232">+E150+H150+K150+N150+Q150+T150+W150+Z150+AC150+AF150</f>
        <v>10</v>
      </c>
      <c r="AL149" s="49">
        <f t="shared" ref="AL149" si="233">+C150+F150+I150+L150+O150+R150+U150+X150+AA150+AD150</f>
        <v>5</v>
      </c>
      <c r="AM149" s="49">
        <f t="shared" ref="AM149" si="234">+RANK(AJ149,$AJ$147:$AJ$165,0)*100+RANK(AK149,$AK$147:$AK$165,1)*10+RANK(AL149,$AL$147:$AL$165,0)</f>
        <v>403</v>
      </c>
      <c r="AN149" s="49">
        <f t="shared" ref="AN149" si="235">+RANK(AM149,$AM$147:$AM$165,1)</f>
        <v>10</v>
      </c>
    </row>
    <row r="150" spans="1:40" ht="15.95" customHeight="1" x14ac:dyDescent="0.15">
      <c r="A150" s="44"/>
      <c r="B150" s="46"/>
      <c r="C150" s="21"/>
      <c r="D150" s="22" t="s">
        <v>12</v>
      </c>
      <c r="E150" s="23"/>
      <c r="F150" s="41"/>
      <c r="G150" s="42"/>
      <c r="H150" s="43"/>
      <c r="I150" s="21"/>
      <c r="J150" s="22" t="s">
        <v>12</v>
      </c>
      <c r="K150" s="23"/>
      <c r="L150" s="21"/>
      <c r="M150" s="22" t="s">
        <v>12</v>
      </c>
      <c r="N150" s="23"/>
      <c r="O150" s="21"/>
      <c r="P150" s="22" t="s">
        <v>12</v>
      </c>
      <c r="Q150" s="23"/>
      <c r="R150" s="21"/>
      <c r="S150" s="22" t="s">
        <v>12</v>
      </c>
      <c r="T150" s="23"/>
      <c r="U150" s="21"/>
      <c r="V150" s="22" t="s">
        <v>12</v>
      </c>
      <c r="W150" s="23"/>
      <c r="X150" s="21"/>
      <c r="Y150" s="22" t="s">
        <v>12</v>
      </c>
      <c r="Z150" s="23"/>
      <c r="AA150" s="63">
        <v>5</v>
      </c>
      <c r="AB150" s="64" t="s">
        <v>223</v>
      </c>
      <c r="AC150" s="65">
        <v>10</v>
      </c>
      <c r="AD150" s="21"/>
      <c r="AE150" s="22" t="s">
        <v>12</v>
      </c>
      <c r="AF150" s="23"/>
      <c r="AG150" s="48"/>
      <c r="AH150" s="50"/>
      <c r="AI150" s="50"/>
      <c r="AJ150" s="50"/>
      <c r="AK150" s="50"/>
      <c r="AL150" s="50"/>
      <c r="AM150" s="50"/>
      <c r="AN150" s="50"/>
    </row>
    <row r="151" spans="1:40" ht="15.95" customHeight="1" x14ac:dyDescent="0.15">
      <c r="A151" s="44">
        <v>53</v>
      </c>
      <c r="B151" s="45" t="str">
        <f>IF(データ２!B106="","",VLOOKUP(A151,データ２!$A$2:$B$200,2))</f>
        <v>西千タイガース</v>
      </c>
      <c r="C151" s="18" t="s">
        <v>152</v>
      </c>
      <c r="D151" s="19" t="s">
        <v>12</v>
      </c>
      <c r="E151" s="20">
        <v>2</v>
      </c>
      <c r="F151" s="18" t="s">
        <v>152</v>
      </c>
      <c r="G151" s="19" t="s">
        <v>12</v>
      </c>
      <c r="H151" s="20">
        <v>10</v>
      </c>
      <c r="I151" s="38" t="s">
        <v>11</v>
      </c>
      <c r="J151" s="39"/>
      <c r="K151" s="40"/>
      <c r="L151" s="18" t="s">
        <v>152</v>
      </c>
      <c r="M151" s="19" t="s">
        <v>12</v>
      </c>
      <c r="N151" s="20">
        <v>18</v>
      </c>
      <c r="O151" s="18" t="s">
        <v>152</v>
      </c>
      <c r="P151" s="19" t="s">
        <v>12</v>
      </c>
      <c r="Q151" s="20">
        <v>19</v>
      </c>
      <c r="R151" s="18" t="s">
        <v>152</v>
      </c>
      <c r="S151" s="19" t="s">
        <v>12</v>
      </c>
      <c r="T151" s="20">
        <v>20</v>
      </c>
      <c r="U151" s="18" t="s">
        <v>152</v>
      </c>
      <c r="V151" s="19" t="s">
        <v>12</v>
      </c>
      <c r="W151" s="20">
        <v>21</v>
      </c>
      <c r="X151" s="18" t="s">
        <v>152</v>
      </c>
      <c r="Y151" s="19" t="s">
        <v>12</v>
      </c>
      <c r="Z151" s="20">
        <v>22</v>
      </c>
      <c r="AA151" s="18" t="s">
        <v>152</v>
      </c>
      <c r="AB151" s="19" t="s">
        <v>12</v>
      </c>
      <c r="AC151" s="20">
        <v>23</v>
      </c>
      <c r="AD151" s="18" t="s">
        <v>152</v>
      </c>
      <c r="AE151" s="19" t="s">
        <v>12</v>
      </c>
      <c r="AF151" s="20">
        <v>24</v>
      </c>
      <c r="AG151" s="47">
        <f>COUNTIF(C151:AF152,"○")</f>
        <v>0</v>
      </c>
      <c r="AH151" s="49">
        <f>COUNTIF(C151:AF152,"●")</f>
        <v>0</v>
      </c>
      <c r="AI151" s="49">
        <f>COUNTIF(C151:AF152,"△")</f>
        <v>0</v>
      </c>
      <c r="AJ151" s="49">
        <f t="shared" ref="AJ151" si="236">+AG151*3+AI151*1</f>
        <v>0</v>
      </c>
      <c r="AK151" s="49">
        <f t="shared" ref="AK151" si="237">+E152+H152+K152+N152+Q152+T152+W152+Z152+AC152+AF152</f>
        <v>0</v>
      </c>
      <c r="AL151" s="49">
        <f t="shared" ref="AL151" si="238">+C152+F152+I152+L152+O152+R152+U152+X152+AA152+AD152</f>
        <v>0</v>
      </c>
      <c r="AM151" s="49">
        <f t="shared" ref="AM151" si="239">+RANK(AJ151,$AJ$147:$AJ$165,0)*100+RANK(AK151,$AK$147:$AK$165,1)*10+RANK(AL151,$AL$147:$AL$165,0)</f>
        <v>315</v>
      </c>
      <c r="AN151" s="49">
        <f t="shared" ref="AN151" si="240">+RANK(AM151,$AM$147:$AM$165,1)</f>
        <v>3</v>
      </c>
    </row>
    <row r="152" spans="1:40" ht="15.95" customHeight="1" x14ac:dyDescent="0.15">
      <c r="A152" s="44"/>
      <c r="B152" s="46"/>
      <c r="C152" s="21"/>
      <c r="D152" s="22" t="s">
        <v>12</v>
      </c>
      <c r="E152" s="23"/>
      <c r="F152" s="21"/>
      <c r="G152" s="22" t="s">
        <v>12</v>
      </c>
      <c r="H152" s="23"/>
      <c r="I152" s="41"/>
      <c r="J152" s="42"/>
      <c r="K152" s="43"/>
      <c r="L152" s="21"/>
      <c r="M152" s="22" t="s">
        <v>12</v>
      </c>
      <c r="N152" s="23"/>
      <c r="O152" s="21"/>
      <c r="P152" s="22" t="s">
        <v>12</v>
      </c>
      <c r="Q152" s="23"/>
      <c r="R152" s="21"/>
      <c r="S152" s="22" t="s">
        <v>12</v>
      </c>
      <c r="T152" s="23"/>
      <c r="U152" s="21"/>
      <c r="V152" s="22" t="s">
        <v>12</v>
      </c>
      <c r="W152" s="23"/>
      <c r="X152" s="21"/>
      <c r="Y152" s="22" t="s">
        <v>12</v>
      </c>
      <c r="Z152" s="23"/>
      <c r="AA152" s="21"/>
      <c r="AB152" s="22" t="s">
        <v>12</v>
      </c>
      <c r="AC152" s="23"/>
      <c r="AD152" s="21"/>
      <c r="AE152" s="22" t="s">
        <v>12</v>
      </c>
      <c r="AF152" s="23"/>
      <c r="AG152" s="48"/>
      <c r="AH152" s="50"/>
      <c r="AI152" s="50"/>
      <c r="AJ152" s="50"/>
      <c r="AK152" s="50"/>
      <c r="AL152" s="50"/>
      <c r="AM152" s="50"/>
      <c r="AN152" s="50"/>
    </row>
    <row r="153" spans="1:40" ht="15.95" customHeight="1" x14ac:dyDescent="0.15">
      <c r="A153" s="44">
        <v>54</v>
      </c>
      <c r="B153" s="45" t="str">
        <f>IF(データ２!B108="","",VLOOKUP(A153,データ２!$A$2:$B$200,2))</f>
        <v>スミダジャガース</v>
      </c>
      <c r="C153" s="18" t="s">
        <v>152</v>
      </c>
      <c r="D153" s="19" t="s">
        <v>12</v>
      </c>
      <c r="E153" s="20">
        <v>3</v>
      </c>
      <c r="F153" s="18" t="s">
        <v>152</v>
      </c>
      <c r="G153" s="19" t="s">
        <v>12</v>
      </c>
      <c r="H153" s="20">
        <v>11</v>
      </c>
      <c r="I153" s="18" t="s">
        <v>152</v>
      </c>
      <c r="J153" s="19" t="s">
        <v>12</v>
      </c>
      <c r="K153" s="20">
        <v>18</v>
      </c>
      <c r="L153" s="38" t="s">
        <v>11</v>
      </c>
      <c r="M153" s="39"/>
      <c r="N153" s="40"/>
      <c r="O153" s="18" t="s">
        <v>152</v>
      </c>
      <c r="P153" s="19" t="s">
        <v>12</v>
      </c>
      <c r="Q153" s="20">
        <v>25</v>
      </c>
      <c r="R153" s="18" t="s">
        <v>152</v>
      </c>
      <c r="S153" s="19" t="s">
        <v>12</v>
      </c>
      <c r="T153" s="20">
        <v>26</v>
      </c>
      <c r="U153" s="18" t="s">
        <v>152</v>
      </c>
      <c r="V153" s="19" t="s">
        <v>12</v>
      </c>
      <c r="W153" s="20">
        <v>27</v>
      </c>
      <c r="X153" s="18" t="s">
        <v>152</v>
      </c>
      <c r="Y153" s="19" t="s">
        <v>12</v>
      </c>
      <c r="Z153" s="20">
        <v>28</v>
      </c>
      <c r="AA153" s="18" t="s">
        <v>152</v>
      </c>
      <c r="AB153" s="19" t="s">
        <v>12</v>
      </c>
      <c r="AC153" s="20">
        <v>29</v>
      </c>
      <c r="AD153" s="18" t="s">
        <v>152</v>
      </c>
      <c r="AE153" s="19" t="s">
        <v>12</v>
      </c>
      <c r="AF153" s="20">
        <v>30</v>
      </c>
      <c r="AG153" s="47">
        <f>COUNTIF(C153:AF154,"○")</f>
        <v>0</v>
      </c>
      <c r="AH153" s="49">
        <f>COUNTIF(C153:AF154,"●")</f>
        <v>0</v>
      </c>
      <c r="AI153" s="49">
        <f>COUNTIF(C153:AF154,"△")</f>
        <v>0</v>
      </c>
      <c r="AJ153" s="49">
        <f t="shared" ref="AJ153" si="241">+AG153*3+AI153*1</f>
        <v>0</v>
      </c>
      <c r="AK153" s="49">
        <f t="shared" ref="AK153" si="242">+E154+H154+K154+N154+Q154+T154+W154+Z154+AC154+AF154</f>
        <v>0</v>
      </c>
      <c r="AL153" s="49">
        <f t="shared" ref="AL153" si="243">+C154+F154+I154+L154+O154+R154+U154+X154+AA154+AD154</f>
        <v>0</v>
      </c>
      <c r="AM153" s="49">
        <f t="shared" ref="AM153" si="244">+RANK(AJ153,$AJ$147:$AJ$165,0)*100+RANK(AK153,$AK$147:$AK$165,1)*10+RANK(AL153,$AL$147:$AL$165,0)</f>
        <v>315</v>
      </c>
      <c r="AN153" s="49">
        <f t="shared" ref="AN153" si="245">+RANK(AM153,$AM$147:$AM$165,1)</f>
        <v>3</v>
      </c>
    </row>
    <row r="154" spans="1:40" ht="15.95" customHeight="1" x14ac:dyDescent="0.15">
      <c r="A154" s="44"/>
      <c r="B154" s="46"/>
      <c r="C154" s="21"/>
      <c r="D154" s="22" t="s">
        <v>12</v>
      </c>
      <c r="E154" s="23"/>
      <c r="F154" s="21"/>
      <c r="G154" s="22" t="s">
        <v>12</v>
      </c>
      <c r="H154" s="23"/>
      <c r="I154" s="21"/>
      <c r="J154" s="22" t="s">
        <v>12</v>
      </c>
      <c r="K154" s="23"/>
      <c r="L154" s="41"/>
      <c r="M154" s="42"/>
      <c r="N154" s="43"/>
      <c r="O154" s="21"/>
      <c r="P154" s="22" t="s">
        <v>12</v>
      </c>
      <c r="Q154" s="23"/>
      <c r="R154" s="21"/>
      <c r="S154" s="22" t="s">
        <v>12</v>
      </c>
      <c r="T154" s="23"/>
      <c r="U154" s="21"/>
      <c r="V154" s="22" t="s">
        <v>12</v>
      </c>
      <c r="W154" s="23"/>
      <c r="X154" s="21"/>
      <c r="Y154" s="22" t="s">
        <v>12</v>
      </c>
      <c r="Z154" s="23"/>
      <c r="AA154" s="21"/>
      <c r="AB154" s="22" t="s">
        <v>12</v>
      </c>
      <c r="AC154" s="23"/>
      <c r="AD154" s="21"/>
      <c r="AE154" s="22" t="s">
        <v>12</v>
      </c>
      <c r="AF154" s="23"/>
      <c r="AG154" s="48"/>
      <c r="AH154" s="50"/>
      <c r="AI154" s="50"/>
      <c r="AJ154" s="50"/>
      <c r="AK154" s="50"/>
      <c r="AL154" s="50"/>
      <c r="AM154" s="50"/>
      <c r="AN154" s="50"/>
    </row>
    <row r="155" spans="1:40" ht="15.95" customHeight="1" x14ac:dyDescent="0.15">
      <c r="A155" s="44">
        <v>55</v>
      </c>
      <c r="B155" s="45" t="str">
        <f>IF(データ２!B110="","",VLOOKUP(A155,データ２!$A$2:$B$200,2))</f>
        <v>大島タイガース</v>
      </c>
      <c r="C155" s="18" t="s">
        <v>152</v>
      </c>
      <c r="D155" s="19" t="s">
        <v>12</v>
      </c>
      <c r="E155" s="20">
        <v>4</v>
      </c>
      <c r="F155" s="18" t="s">
        <v>152</v>
      </c>
      <c r="G155" s="19" t="s">
        <v>12</v>
      </c>
      <c r="H155" s="20">
        <v>12</v>
      </c>
      <c r="I155" s="18" t="s">
        <v>152</v>
      </c>
      <c r="J155" s="19" t="s">
        <v>12</v>
      </c>
      <c r="K155" s="20">
        <v>19</v>
      </c>
      <c r="L155" s="18" t="s">
        <v>152</v>
      </c>
      <c r="M155" s="19" t="s">
        <v>12</v>
      </c>
      <c r="N155" s="20">
        <v>25</v>
      </c>
      <c r="O155" s="38" t="s">
        <v>11</v>
      </c>
      <c r="P155" s="39"/>
      <c r="Q155" s="40"/>
      <c r="R155" s="18" t="s">
        <v>152</v>
      </c>
      <c r="S155" s="19" t="s">
        <v>12</v>
      </c>
      <c r="T155" s="20">
        <v>31</v>
      </c>
      <c r="U155" s="18" t="s">
        <v>152</v>
      </c>
      <c r="V155" s="19" t="s">
        <v>12</v>
      </c>
      <c r="W155" s="20">
        <v>32</v>
      </c>
      <c r="X155" s="18" t="s">
        <v>152</v>
      </c>
      <c r="Y155" s="19" t="s">
        <v>12</v>
      </c>
      <c r="Z155" s="20">
        <v>33</v>
      </c>
      <c r="AA155" s="18" t="s">
        <v>152</v>
      </c>
      <c r="AB155" s="19" t="s">
        <v>12</v>
      </c>
      <c r="AC155" s="20">
        <v>34</v>
      </c>
      <c r="AD155" s="18" t="s">
        <v>152</v>
      </c>
      <c r="AE155" s="19" t="s">
        <v>12</v>
      </c>
      <c r="AF155" s="20">
        <v>35</v>
      </c>
      <c r="AG155" s="47">
        <f>COUNTIF(C155:AF156,"○")</f>
        <v>0</v>
      </c>
      <c r="AH155" s="49">
        <f>COUNTIF(C155:AF156,"●")</f>
        <v>0</v>
      </c>
      <c r="AI155" s="49">
        <f>COUNTIF(C155:AF156,"△")</f>
        <v>0</v>
      </c>
      <c r="AJ155" s="49">
        <f t="shared" ref="AJ155" si="246">+AG155*3+AI155*1</f>
        <v>0</v>
      </c>
      <c r="AK155" s="49">
        <f t="shared" ref="AK155" si="247">+E156+H156+K156+N156+Q156+T156+W156+Z156+AC156+AF156</f>
        <v>0</v>
      </c>
      <c r="AL155" s="49">
        <f t="shared" ref="AL155" si="248">+C156+F156+I156+L156+O156+R156+U156+X156+AA156+AD156</f>
        <v>0</v>
      </c>
      <c r="AM155" s="49">
        <f t="shared" ref="AM155" si="249">+RANK(AJ155,$AJ$147:$AJ$165,0)*100+RANK(AK155,$AK$147:$AK$165,1)*10+RANK(AL155,$AL$147:$AL$165,0)</f>
        <v>315</v>
      </c>
      <c r="AN155" s="49">
        <f t="shared" ref="AN155" si="250">+RANK(AM155,$AM$147:$AM$165,1)</f>
        <v>3</v>
      </c>
    </row>
    <row r="156" spans="1:40" ht="15.95" customHeight="1" x14ac:dyDescent="0.15">
      <c r="A156" s="44"/>
      <c r="B156" s="46"/>
      <c r="C156" s="21"/>
      <c r="D156" s="22" t="s">
        <v>12</v>
      </c>
      <c r="E156" s="23"/>
      <c r="F156" s="21"/>
      <c r="G156" s="22" t="s">
        <v>12</v>
      </c>
      <c r="H156" s="23"/>
      <c r="I156" s="21"/>
      <c r="J156" s="22" t="s">
        <v>12</v>
      </c>
      <c r="K156" s="23"/>
      <c r="L156" s="21"/>
      <c r="M156" s="22" t="s">
        <v>12</v>
      </c>
      <c r="N156" s="23"/>
      <c r="O156" s="41"/>
      <c r="P156" s="42"/>
      <c r="Q156" s="43"/>
      <c r="R156" s="21"/>
      <c r="S156" s="22" t="s">
        <v>12</v>
      </c>
      <c r="T156" s="23"/>
      <c r="U156" s="21"/>
      <c r="V156" s="22" t="s">
        <v>12</v>
      </c>
      <c r="W156" s="23"/>
      <c r="X156" s="21"/>
      <c r="Y156" s="22" t="s">
        <v>12</v>
      </c>
      <c r="Z156" s="23"/>
      <c r="AA156" s="21"/>
      <c r="AB156" s="22" t="s">
        <v>12</v>
      </c>
      <c r="AC156" s="23"/>
      <c r="AD156" s="21"/>
      <c r="AE156" s="22" t="s">
        <v>12</v>
      </c>
      <c r="AF156" s="23"/>
      <c r="AG156" s="48"/>
      <c r="AH156" s="50"/>
      <c r="AI156" s="50"/>
      <c r="AJ156" s="50"/>
      <c r="AK156" s="50"/>
      <c r="AL156" s="50"/>
      <c r="AM156" s="50"/>
      <c r="AN156" s="50"/>
    </row>
    <row r="157" spans="1:40" ht="15.95" customHeight="1" x14ac:dyDescent="0.15">
      <c r="A157" s="44">
        <v>56</v>
      </c>
      <c r="B157" s="45" t="str">
        <f>IF(データ２!B112="","",VLOOKUP(A157,データ２!$A$2:$B$200,2))</f>
        <v>北原少年野球クラブ</v>
      </c>
      <c r="C157" s="18" t="s">
        <v>152</v>
      </c>
      <c r="D157" s="19" t="s">
        <v>12</v>
      </c>
      <c r="E157" s="20">
        <v>5</v>
      </c>
      <c r="F157" s="18" t="s">
        <v>152</v>
      </c>
      <c r="G157" s="19" t="s">
        <v>12</v>
      </c>
      <c r="H157" s="20">
        <v>13</v>
      </c>
      <c r="I157" s="18" t="s">
        <v>152</v>
      </c>
      <c r="J157" s="19" t="s">
        <v>12</v>
      </c>
      <c r="K157" s="20">
        <v>20</v>
      </c>
      <c r="L157" s="18" t="s">
        <v>152</v>
      </c>
      <c r="M157" s="19" t="s">
        <v>12</v>
      </c>
      <c r="N157" s="20">
        <v>26</v>
      </c>
      <c r="O157" s="18" t="s">
        <v>152</v>
      </c>
      <c r="P157" s="19" t="s">
        <v>12</v>
      </c>
      <c r="Q157" s="20">
        <v>31</v>
      </c>
      <c r="R157" s="38" t="s">
        <v>11</v>
      </c>
      <c r="S157" s="39"/>
      <c r="T157" s="40"/>
      <c r="U157" s="18" t="s">
        <v>152</v>
      </c>
      <c r="V157" s="19" t="s">
        <v>12</v>
      </c>
      <c r="W157" s="20">
        <v>36</v>
      </c>
      <c r="X157" s="18" t="s">
        <v>152</v>
      </c>
      <c r="Y157" s="19" t="s">
        <v>12</v>
      </c>
      <c r="Z157" s="20">
        <v>37</v>
      </c>
      <c r="AA157" s="18" t="s">
        <v>152</v>
      </c>
      <c r="AB157" s="19" t="s">
        <v>12</v>
      </c>
      <c r="AC157" s="20">
        <v>38</v>
      </c>
      <c r="AD157" s="18" t="s">
        <v>152</v>
      </c>
      <c r="AE157" s="19" t="s">
        <v>12</v>
      </c>
      <c r="AF157" s="20">
        <v>39</v>
      </c>
      <c r="AG157" s="47">
        <f>COUNTIF(C157:AF158,"○")</f>
        <v>0</v>
      </c>
      <c r="AH157" s="49">
        <f>COUNTIF(C157:AF158,"●")</f>
        <v>0</v>
      </c>
      <c r="AI157" s="49">
        <f>COUNTIF(C157:AF158,"△")</f>
        <v>0</v>
      </c>
      <c r="AJ157" s="49">
        <f t="shared" ref="AJ157" si="251">+AG157*3+AI157*1</f>
        <v>0</v>
      </c>
      <c r="AK157" s="49">
        <f t="shared" ref="AK157" si="252">+E158+H158+K158+N158+Q158+T158+W158+Z158+AC158+AF158</f>
        <v>0</v>
      </c>
      <c r="AL157" s="49">
        <f t="shared" ref="AL157" si="253">+C158+F158+I158+L158+O158+R158+U158+X158+AA158+AD158</f>
        <v>0</v>
      </c>
      <c r="AM157" s="49">
        <f t="shared" ref="AM157" si="254">+RANK(AJ157,$AJ$147:$AJ$165,0)*100+RANK(AK157,$AK$147:$AK$165,1)*10+RANK(AL157,$AL$147:$AL$165,0)</f>
        <v>315</v>
      </c>
      <c r="AN157" s="49">
        <f t="shared" ref="AN157" si="255">+RANK(AM157,$AM$147:$AM$165,1)</f>
        <v>3</v>
      </c>
    </row>
    <row r="158" spans="1:40" ht="15.95" customHeight="1" x14ac:dyDescent="0.15">
      <c r="A158" s="44"/>
      <c r="B158" s="46"/>
      <c r="C158" s="21"/>
      <c r="D158" s="22" t="s">
        <v>12</v>
      </c>
      <c r="E158" s="23"/>
      <c r="F158" s="21"/>
      <c r="G158" s="22" t="s">
        <v>12</v>
      </c>
      <c r="H158" s="23"/>
      <c r="I158" s="21"/>
      <c r="J158" s="22" t="s">
        <v>12</v>
      </c>
      <c r="K158" s="23"/>
      <c r="L158" s="21"/>
      <c r="M158" s="22" t="s">
        <v>12</v>
      </c>
      <c r="N158" s="23"/>
      <c r="O158" s="21"/>
      <c r="P158" s="22" t="s">
        <v>12</v>
      </c>
      <c r="Q158" s="23"/>
      <c r="R158" s="41"/>
      <c r="S158" s="42"/>
      <c r="T158" s="43"/>
      <c r="U158" s="21"/>
      <c r="V158" s="22" t="s">
        <v>12</v>
      </c>
      <c r="W158" s="23"/>
      <c r="X158" s="21"/>
      <c r="Y158" s="22" t="s">
        <v>12</v>
      </c>
      <c r="Z158" s="23"/>
      <c r="AA158" s="21"/>
      <c r="AB158" s="22" t="s">
        <v>12</v>
      </c>
      <c r="AC158" s="23"/>
      <c r="AD158" s="21"/>
      <c r="AE158" s="22" t="s">
        <v>12</v>
      </c>
      <c r="AF158" s="23"/>
      <c r="AG158" s="48"/>
      <c r="AH158" s="50"/>
      <c r="AI158" s="50"/>
      <c r="AJ158" s="50"/>
      <c r="AK158" s="50"/>
      <c r="AL158" s="50"/>
      <c r="AM158" s="50"/>
      <c r="AN158" s="50"/>
    </row>
    <row r="159" spans="1:40" ht="15.95" customHeight="1" x14ac:dyDescent="0.15">
      <c r="A159" s="44">
        <v>57</v>
      </c>
      <c r="B159" s="45" t="str">
        <f>IF(データ２!B114="","",VLOOKUP(A159,データ２!$A$2:$B$200,2))</f>
        <v>サンジュニア</v>
      </c>
      <c r="C159" s="54"/>
      <c r="D159" s="55"/>
      <c r="E159" s="56"/>
      <c r="F159" s="18" t="s">
        <v>152</v>
      </c>
      <c r="G159" s="19" t="s">
        <v>12</v>
      </c>
      <c r="H159" s="20">
        <v>14</v>
      </c>
      <c r="I159" s="18" t="s">
        <v>152</v>
      </c>
      <c r="J159" s="19" t="s">
        <v>12</v>
      </c>
      <c r="K159" s="20">
        <v>21</v>
      </c>
      <c r="L159" s="18" t="s">
        <v>152</v>
      </c>
      <c r="M159" s="19" t="s">
        <v>12</v>
      </c>
      <c r="N159" s="20">
        <v>27</v>
      </c>
      <c r="O159" s="18" t="s">
        <v>152</v>
      </c>
      <c r="P159" s="19" t="s">
        <v>12</v>
      </c>
      <c r="Q159" s="20">
        <v>32</v>
      </c>
      <c r="R159" s="18" t="s">
        <v>152</v>
      </c>
      <c r="S159" s="19" t="s">
        <v>12</v>
      </c>
      <c r="T159" s="20">
        <v>36</v>
      </c>
      <c r="U159" s="38" t="s">
        <v>11</v>
      </c>
      <c r="V159" s="39"/>
      <c r="W159" s="40"/>
      <c r="X159" s="18" t="s">
        <v>152</v>
      </c>
      <c r="Y159" s="19" t="s">
        <v>12</v>
      </c>
      <c r="Z159" s="20">
        <v>40</v>
      </c>
      <c r="AA159" s="18" t="s">
        <v>152</v>
      </c>
      <c r="AB159" s="19" t="s">
        <v>12</v>
      </c>
      <c r="AC159" s="20">
        <v>41</v>
      </c>
      <c r="AD159" s="18" t="s">
        <v>152</v>
      </c>
      <c r="AE159" s="19" t="s">
        <v>12</v>
      </c>
      <c r="AF159" s="20">
        <v>42</v>
      </c>
      <c r="AG159" s="47">
        <f>COUNTIF(C159:AF160,"○")</f>
        <v>1</v>
      </c>
      <c r="AH159" s="49">
        <f>COUNTIF(C159:AF160,"●")</f>
        <v>0</v>
      </c>
      <c r="AI159" s="49">
        <f>COUNTIF(C159:AF160,"△")</f>
        <v>0</v>
      </c>
      <c r="AJ159" s="49">
        <f t="shared" ref="AJ159" si="256">+AG159*3+AI159*1</f>
        <v>3</v>
      </c>
      <c r="AK159" s="49">
        <f t="shared" ref="AK159" si="257">+E160+H160+K160+N160+Q160+T160+W160+Z160+AC160+AF160</f>
        <v>2</v>
      </c>
      <c r="AL159" s="49">
        <f t="shared" ref="AL159" si="258">+C160+F160+I160+L160+O160+R160+U160+X160+AA160+AD160</f>
        <v>9</v>
      </c>
      <c r="AM159" s="49">
        <f t="shared" ref="AM159" si="259">+RANK(AJ159,$AJ$147:$AJ$165,0)*100+RANK(AK159,$AK$147:$AK$165,1)*10+RANK(AL159,$AL$147:$AL$165,0)</f>
        <v>172</v>
      </c>
      <c r="AN159" s="49">
        <f t="shared" ref="AN159" si="260">+RANK(AM159,$AM$147:$AM$165,1)</f>
        <v>1</v>
      </c>
    </row>
    <row r="160" spans="1:40" ht="15.95" customHeight="1" x14ac:dyDescent="0.15">
      <c r="A160" s="44"/>
      <c r="B160" s="46"/>
      <c r="C160" s="57">
        <v>9</v>
      </c>
      <c r="D160" s="58" t="s">
        <v>222</v>
      </c>
      <c r="E160" s="59">
        <v>2</v>
      </c>
      <c r="F160" s="21"/>
      <c r="G160" s="22" t="s">
        <v>12</v>
      </c>
      <c r="H160" s="23"/>
      <c r="I160" s="21"/>
      <c r="J160" s="22" t="s">
        <v>12</v>
      </c>
      <c r="K160" s="23"/>
      <c r="L160" s="21"/>
      <c r="M160" s="22" t="s">
        <v>12</v>
      </c>
      <c r="N160" s="23"/>
      <c r="O160" s="21"/>
      <c r="P160" s="22" t="s">
        <v>12</v>
      </c>
      <c r="Q160" s="23"/>
      <c r="R160" s="21"/>
      <c r="S160" s="22" t="s">
        <v>12</v>
      </c>
      <c r="T160" s="23"/>
      <c r="U160" s="41"/>
      <c r="V160" s="42"/>
      <c r="W160" s="43"/>
      <c r="X160" s="21"/>
      <c r="Y160" s="22" t="s">
        <v>12</v>
      </c>
      <c r="Z160" s="23"/>
      <c r="AA160" s="21"/>
      <c r="AB160" s="22" t="s">
        <v>12</v>
      </c>
      <c r="AC160" s="23"/>
      <c r="AD160" s="21"/>
      <c r="AE160" s="22" t="s">
        <v>12</v>
      </c>
      <c r="AF160" s="23"/>
      <c r="AG160" s="48"/>
      <c r="AH160" s="50"/>
      <c r="AI160" s="50"/>
      <c r="AJ160" s="50"/>
      <c r="AK160" s="50"/>
      <c r="AL160" s="50"/>
      <c r="AM160" s="50"/>
      <c r="AN160" s="50"/>
    </row>
    <row r="161" spans="1:40" ht="15.95" customHeight="1" x14ac:dyDescent="0.15">
      <c r="A161" s="44">
        <v>58</v>
      </c>
      <c r="B161" s="45" t="str">
        <f>IF(データ２!B116="","",VLOOKUP(A161,データ２!$A$2:$B$200,2))</f>
        <v>用賀ベアーズ</v>
      </c>
      <c r="C161" s="18" t="s">
        <v>152</v>
      </c>
      <c r="D161" s="19" t="s">
        <v>12</v>
      </c>
      <c r="E161" s="20">
        <v>7</v>
      </c>
      <c r="F161" s="18" t="s">
        <v>152</v>
      </c>
      <c r="G161" s="19" t="s">
        <v>12</v>
      </c>
      <c r="H161" s="20">
        <v>15</v>
      </c>
      <c r="I161" s="18" t="s">
        <v>152</v>
      </c>
      <c r="J161" s="19" t="s">
        <v>12</v>
      </c>
      <c r="K161" s="20">
        <v>22</v>
      </c>
      <c r="L161" s="18" t="s">
        <v>152</v>
      </c>
      <c r="M161" s="19" t="s">
        <v>12</v>
      </c>
      <c r="N161" s="20">
        <v>28</v>
      </c>
      <c r="O161" s="18" t="s">
        <v>152</v>
      </c>
      <c r="P161" s="19" t="s">
        <v>12</v>
      </c>
      <c r="Q161" s="20">
        <v>33</v>
      </c>
      <c r="R161" s="18" t="s">
        <v>152</v>
      </c>
      <c r="S161" s="19" t="s">
        <v>12</v>
      </c>
      <c r="T161" s="20">
        <v>37</v>
      </c>
      <c r="U161" s="18" t="s">
        <v>152</v>
      </c>
      <c r="V161" s="19" t="s">
        <v>12</v>
      </c>
      <c r="W161" s="20">
        <v>40</v>
      </c>
      <c r="X161" s="38" t="s">
        <v>11</v>
      </c>
      <c r="Y161" s="39"/>
      <c r="Z161" s="40"/>
      <c r="AA161" s="18" t="s">
        <v>152</v>
      </c>
      <c r="AB161" s="19" t="s">
        <v>12</v>
      </c>
      <c r="AC161" s="20">
        <v>43</v>
      </c>
      <c r="AD161" s="18" t="s">
        <v>152</v>
      </c>
      <c r="AE161" s="19" t="s">
        <v>12</v>
      </c>
      <c r="AF161" s="20">
        <v>44</v>
      </c>
      <c r="AG161" s="47">
        <f>COUNTIF(C161:AF162,"○")</f>
        <v>0</v>
      </c>
      <c r="AH161" s="49">
        <f>COUNTIF(C161:AF162,"●")</f>
        <v>0</v>
      </c>
      <c r="AI161" s="49">
        <f>COUNTIF(C161:AF162,"△")</f>
        <v>0</v>
      </c>
      <c r="AJ161" s="49">
        <f t="shared" ref="AJ161" si="261">+AG161*3+AI161*1</f>
        <v>0</v>
      </c>
      <c r="AK161" s="49">
        <f t="shared" ref="AK161" si="262">+E162+H162+K162+N162+Q162+T162+W162+Z162+AC162+AF162</f>
        <v>0</v>
      </c>
      <c r="AL161" s="49">
        <f t="shared" ref="AL161" si="263">+C162+F162+I162+L162+O162+R162+U162+X162+AA162+AD162</f>
        <v>0</v>
      </c>
      <c r="AM161" s="49">
        <f t="shared" ref="AM161" si="264">+RANK(AJ161,$AJ$147:$AJ$165,0)*100+RANK(AK161,$AK$147:$AK$165,1)*10+RANK(AL161,$AL$147:$AL$165,0)</f>
        <v>315</v>
      </c>
      <c r="AN161" s="49">
        <f t="shared" ref="AN161" si="265">+RANK(AM161,$AM$147:$AM$165,1)</f>
        <v>3</v>
      </c>
    </row>
    <row r="162" spans="1:40" ht="15.95" customHeight="1" x14ac:dyDescent="0.15">
      <c r="A162" s="44"/>
      <c r="B162" s="46"/>
      <c r="C162" s="21"/>
      <c r="D162" s="22" t="s">
        <v>12</v>
      </c>
      <c r="E162" s="23"/>
      <c r="F162" s="21"/>
      <c r="G162" s="22" t="s">
        <v>12</v>
      </c>
      <c r="H162" s="23"/>
      <c r="I162" s="21"/>
      <c r="J162" s="22" t="s">
        <v>12</v>
      </c>
      <c r="K162" s="23"/>
      <c r="L162" s="21"/>
      <c r="M162" s="22" t="s">
        <v>12</v>
      </c>
      <c r="N162" s="23"/>
      <c r="O162" s="21"/>
      <c r="P162" s="22" t="s">
        <v>12</v>
      </c>
      <c r="Q162" s="23"/>
      <c r="R162" s="21"/>
      <c r="S162" s="22" t="s">
        <v>12</v>
      </c>
      <c r="T162" s="23"/>
      <c r="U162" s="21"/>
      <c r="V162" s="22" t="s">
        <v>12</v>
      </c>
      <c r="W162" s="23"/>
      <c r="X162" s="41"/>
      <c r="Y162" s="42"/>
      <c r="Z162" s="43"/>
      <c r="AA162" s="21"/>
      <c r="AB162" s="22" t="s">
        <v>12</v>
      </c>
      <c r="AC162" s="23"/>
      <c r="AD162" s="21"/>
      <c r="AE162" s="22" t="s">
        <v>12</v>
      </c>
      <c r="AF162" s="23"/>
      <c r="AG162" s="48"/>
      <c r="AH162" s="50"/>
      <c r="AI162" s="50"/>
      <c r="AJ162" s="50"/>
      <c r="AK162" s="50"/>
      <c r="AL162" s="50"/>
      <c r="AM162" s="50"/>
      <c r="AN162" s="50"/>
    </row>
    <row r="163" spans="1:40" ht="15.95" customHeight="1" x14ac:dyDescent="0.15">
      <c r="A163" s="44">
        <v>59</v>
      </c>
      <c r="B163" s="45" t="str">
        <f>IF(データ２!B118="","",VLOOKUP(A163,データ２!$A$2:$B$200,2))</f>
        <v>馬込ジャガース</v>
      </c>
      <c r="C163" s="18" t="s">
        <v>152</v>
      </c>
      <c r="D163" s="19" t="s">
        <v>12</v>
      </c>
      <c r="E163" s="20">
        <v>8</v>
      </c>
      <c r="F163" s="54"/>
      <c r="G163" s="55"/>
      <c r="H163" s="56"/>
      <c r="I163" s="18" t="s">
        <v>152</v>
      </c>
      <c r="J163" s="19" t="s">
        <v>12</v>
      </c>
      <c r="K163" s="20">
        <v>23</v>
      </c>
      <c r="L163" s="18" t="s">
        <v>152</v>
      </c>
      <c r="M163" s="19" t="s">
        <v>12</v>
      </c>
      <c r="N163" s="20">
        <v>29</v>
      </c>
      <c r="O163" s="18" t="s">
        <v>152</v>
      </c>
      <c r="P163" s="19" t="s">
        <v>12</v>
      </c>
      <c r="Q163" s="20">
        <v>34</v>
      </c>
      <c r="R163" s="18" t="s">
        <v>152</v>
      </c>
      <c r="S163" s="19" t="s">
        <v>12</v>
      </c>
      <c r="T163" s="20">
        <v>38</v>
      </c>
      <c r="U163" s="18" t="s">
        <v>152</v>
      </c>
      <c r="V163" s="19" t="s">
        <v>12</v>
      </c>
      <c r="W163" s="20">
        <v>41</v>
      </c>
      <c r="X163" s="18" t="s">
        <v>152</v>
      </c>
      <c r="Y163" s="19" t="s">
        <v>12</v>
      </c>
      <c r="Z163" s="20">
        <v>43</v>
      </c>
      <c r="AA163" s="38" t="s">
        <v>11</v>
      </c>
      <c r="AB163" s="39"/>
      <c r="AC163" s="40"/>
      <c r="AD163" s="18" t="s">
        <v>152</v>
      </c>
      <c r="AE163" s="19" t="s">
        <v>12</v>
      </c>
      <c r="AF163" s="20">
        <v>45</v>
      </c>
      <c r="AG163" s="47">
        <f>COUNTIF(C163:AF164,"○")</f>
        <v>1</v>
      </c>
      <c r="AH163" s="49">
        <f>COUNTIF(C163:AF164,"●")</f>
        <v>0</v>
      </c>
      <c r="AI163" s="49">
        <f>COUNTIF(C163:AF164,"△")</f>
        <v>0</v>
      </c>
      <c r="AJ163" s="49">
        <f t="shared" ref="AJ163" si="266">+AG163*3+AI163*1</f>
        <v>3</v>
      </c>
      <c r="AK163" s="49">
        <f t="shared" ref="AK163" si="267">+E164+H164+K164+N164+Q164+T164+W164+Z164+AC164+AF164</f>
        <v>5</v>
      </c>
      <c r="AL163" s="49">
        <f t="shared" ref="AL163" si="268">+C164+F164+I164+L164+O164+R164+U164+X164+AA164+AD164</f>
        <v>10</v>
      </c>
      <c r="AM163" s="49">
        <f t="shared" ref="AM163" si="269">+RANK(AJ163,$AJ$147:$AJ$165,0)*100+RANK(AK163,$AK$147:$AK$165,1)*10+RANK(AL163,$AL$147:$AL$165,0)</f>
        <v>181</v>
      </c>
      <c r="AN163" s="49">
        <f t="shared" ref="AN163" si="270">+RANK(AM163,$AM$147:$AM$165,1)</f>
        <v>2</v>
      </c>
    </row>
    <row r="164" spans="1:40" ht="15.95" customHeight="1" x14ac:dyDescent="0.15">
      <c r="A164" s="44"/>
      <c r="B164" s="46"/>
      <c r="C164" s="21"/>
      <c r="D164" s="22" t="s">
        <v>12</v>
      </c>
      <c r="E164" s="23"/>
      <c r="F164" s="57">
        <v>10</v>
      </c>
      <c r="G164" s="58" t="s">
        <v>222</v>
      </c>
      <c r="H164" s="59">
        <v>5</v>
      </c>
      <c r="I164" s="21"/>
      <c r="J164" s="22" t="s">
        <v>12</v>
      </c>
      <c r="K164" s="23"/>
      <c r="L164" s="21"/>
      <c r="M164" s="22" t="s">
        <v>12</v>
      </c>
      <c r="N164" s="23"/>
      <c r="O164" s="21"/>
      <c r="P164" s="22" t="s">
        <v>12</v>
      </c>
      <c r="Q164" s="23"/>
      <c r="R164" s="21"/>
      <c r="S164" s="22" t="s">
        <v>12</v>
      </c>
      <c r="T164" s="23"/>
      <c r="U164" s="21"/>
      <c r="V164" s="22" t="s">
        <v>12</v>
      </c>
      <c r="W164" s="23"/>
      <c r="X164" s="21"/>
      <c r="Y164" s="22" t="s">
        <v>12</v>
      </c>
      <c r="Z164" s="23"/>
      <c r="AA164" s="41"/>
      <c r="AB164" s="42"/>
      <c r="AC164" s="43"/>
      <c r="AD164" s="21"/>
      <c r="AE164" s="22" t="s">
        <v>12</v>
      </c>
      <c r="AF164" s="23"/>
      <c r="AG164" s="48"/>
      <c r="AH164" s="50"/>
      <c r="AI164" s="50"/>
      <c r="AJ164" s="50"/>
      <c r="AK164" s="50"/>
      <c r="AL164" s="50"/>
      <c r="AM164" s="50"/>
      <c r="AN164" s="50"/>
    </row>
    <row r="165" spans="1:40" ht="15.95" customHeight="1" x14ac:dyDescent="0.15">
      <c r="A165" s="44">
        <v>60</v>
      </c>
      <c r="B165" s="45" t="str">
        <f>IF(データ２!B120="","",VLOOKUP(A165,データ２!$A$2:$B$200,2))</f>
        <v>東王ジュニア</v>
      </c>
      <c r="C165" s="18" t="s">
        <v>152</v>
      </c>
      <c r="D165" s="19" t="s">
        <v>12</v>
      </c>
      <c r="E165" s="20">
        <v>9</v>
      </c>
      <c r="F165" s="18" t="s">
        <v>152</v>
      </c>
      <c r="G165" s="19" t="s">
        <v>12</v>
      </c>
      <c r="H165" s="20">
        <v>17</v>
      </c>
      <c r="I165" s="18" t="s">
        <v>152</v>
      </c>
      <c r="J165" s="19" t="s">
        <v>12</v>
      </c>
      <c r="K165" s="20">
        <v>24</v>
      </c>
      <c r="L165" s="18" t="s">
        <v>152</v>
      </c>
      <c r="M165" s="19" t="s">
        <v>12</v>
      </c>
      <c r="N165" s="20">
        <v>30</v>
      </c>
      <c r="O165" s="18" t="s">
        <v>152</v>
      </c>
      <c r="P165" s="19" t="s">
        <v>12</v>
      </c>
      <c r="Q165" s="20">
        <v>35</v>
      </c>
      <c r="R165" s="18" t="s">
        <v>152</v>
      </c>
      <c r="S165" s="19" t="s">
        <v>12</v>
      </c>
      <c r="T165" s="20">
        <v>39</v>
      </c>
      <c r="U165" s="18" t="s">
        <v>152</v>
      </c>
      <c r="V165" s="19" t="s">
        <v>12</v>
      </c>
      <c r="W165" s="20">
        <v>42</v>
      </c>
      <c r="X165" s="18" t="s">
        <v>152</v>
      </c>
      <c r="Y165" s="19" t="s">
        <v>12</v>
      </c>
      <c r="Z165" s="20">
        <v>44</v>
      </c>
      <c r="AA165" s="18" t="s">
        <v>152</v>
      </c>
      <c r="AB165" s="19" t="s">
        <v>12</v>
      </c>
      <c r="AC165" s="20">
        <v>45</v>
      </c>
      <c r="AD165" s="38" t="s">
        <v>11</v>
      </c>
      <c r="AE165" s="39"/>
      <c r="AF165" s="40"/>
      <c r="AG165" s="47">
        <f>COUNTIF(C165:AF166,"○")</f>
        <v>0</v>
      </c>
      <c r="AH165" s="49">
        <f>COUNTIF(C165:AF166,"●")</f>
        <v>0</v>
      </c>
      <c r="AI165" s="49">
        <f>COUNTIF(C165:AF166,"△")</f>
        <v>0</v>
      </c>
      <c r="AJ165" s="49">
        <f t="shared" ref="AJ165" si="271">+AG165*3+AI165*1</f>
        <v>0</v>
      </c>
      <c r="AK165" s="49">
        <f t="shared" ref="AK165" si="272">+E166+H166+K166+N166+Q166+T166+W166+Z166+AC166+AF166</f>
        <v>0</v>
      </c>
      <c r="AL165" s="49">
        <f t="shared" ref="AL165" si="273">+C166+F166+I166+L166+O166+R166+U166+X166+AA166+AD166</f>
        <v>0</v>
      </c>
      <c r="AM165" s="49">
        <f t="shared" ref="AM165" si="274">+RANK(AJ165,$AJ$147:$AJ$165,0)*100+RANK(AK165,$AK$147:$AK$165,1)*10+RANK(AL165,$AL$147:$AL$165,0)</f>
        <v>315</v>
      </c>
      <c r="AN165" s="49">
        <f t="shared" ref="AN165" si="275">+RANK(AM165,$AM$147:$AM$165,1)</f>
        <v>3</v>
      </c>
    </row>
    <row r="166" spans="1:40" ht="15.95" customHeight="1" x14ac:dyDescent="0.15">
      <c r="A166" s="44"/>
      <c r="B166" s="46"/>
      <c r="C166" s="21"/>
      <c r="D166" s="22" t="s">
        <v>12</v>
      </c>
      <c r="E166" s="23"/>
      <c r="F166" s="21"/>
      <c r="G166" s="22" t="s">
        <v>12</v>
      </c>
      <c r="H166" s="23"/>
      <c r="I166" s="21"/>
      <c r="J166" s="22" t="s">
        <v>12</v>
      </c>
      <c r="K166" s="23"/>
      <c r="L166" s="21"/>
      <c r="M166" s="22" t="s">
        <v>12</v>
      </c>
      <c r="N166" s="23"/>
      <c r="O166" s="21"/>
      <c r="P166" s="22" t="s">
        <v>12</v>
      </c>
      <c r="Q166" s="23"/>
      <c r="R166" s="21"/>
      <c r="S166" s="22" t="s">
        <v>12</v>
      </c>
      <c r="T166" s="23"/>
      <c r="U166" s="21"/>
      <c r="V166" s="22" t="s">
        <v>12</v>
      </c>
      <c r="W166" s="23"/>
      <c r="X166" s="21"/>
      <c r="Y166" s="22" t="s">
        <v>12</v>
      </c>
      <c r="Z166" s="23"/>
      <c r="AA166" s="21"/>
      <c r="AB166" s="22" t="s">
        <v>12</v>
      </c>
      <c r="AC166" s="23"/>
      <c r="AD166" s="41"/>
      <c r="AE166" s="42"/>
      <c r="AF166" s="43"/>
      <c r="AG166" s="48"/>
      <c r="AH166" s="50"/>
      <c r="AI166" s="50"/>
      <c r="AJ166" s="50"/>
      <c r="AK166" s="50"/>
      <c r="AL166" s="50"/>
      <c r="AM166" s="50"/>
      <c r="AN166" s="50"/>
    </row>
    <row r="174" spans="1:40" x14ac:dyDescent="0.15">
      <c r="B174" s="8" t="str">
        <f>+データ１!$B$2</f>
        <v>2018/2/18</v>
      </c>
      <c r="C174" s="5" t="str">
        <f>+データ１!$B$4</f>
        <v xml:space="preserve">2018年 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40" ht="129.94999999999999" customHeight="1" x14ac:dyDescent="0.15">
      <c r="B175" s="16" t="str">
        <f>+データ１!B18</f>
        <v>スーパーリ－グ 　　                  　　　 第１２回大会  　　　        　Ｇブロック     　　              ２０１８</v>
      </c>
      <c r="C175" s="51" t="str">
        <f>+IF(B176="","",+B176)</f>
        <v>高島エイト</v>
      </c>
      <c r="D175" s="52"/>
      <c r="E175" s="53"/>
      <c r="F175" s="51" t="str">
        <f>+IF(B178="","",+B178)</f>
        <v>上篠崎ムスタングクラブ</v>
      </c>
      <c r="G175" s="52"/>
      <c r="H175" s="53"/>
      <c r="I175" s="51" t="str">
        <f>+IF(B180="","",+B180)</f>
        <v>荒川コンドル</v>
      </c>
      <c r="J175" s="52"/>
      <c r="K175" s="53"/>
      <c r="L175" s="51" t="str">
        <f>+IF(B182="","",+B182)</f>
        <v>新宿ドリーム</v>
      </c>
      <c r="M175" s="52"/>
      <c r="N175" s="53"/>
      <c r="O175" s="51" t="str">
        <f>+IF(B184="","",+B184)</f>
        <v>晴海アポローズ</v>
      </c>
      <c r="P175" s="52"/>
      <c r="Q175" s="53"/>
      <c r="R175" s="51" t="str">
        <f>+IF(B186="","",+B186)</f>
        <v>フェニックス</v>
      </c>
      <c r="S175" s="52"/>
      <c r="T175" s="53"/>
      <c r="U175" s="51" t="str">
        <f>+IF(B188="","",+B188)</f>
        <v>大塚スネイクス</v>
      </c>
      <c r="V175" s="52"/>
      <c r="W175" s="53"/>
      <c r="X175" s="51" t="str">
        <f>+IF(B190="","",+B190)</f>
        <v>深川ジャイアンツ</v>
      </c>
      <c r="Y175" s="52"/>
      <c r="Z175" s="53"/>
      <c r="AA175" s="51" t="str">
        <f>+IF(B192="","",+B192)</f>
        <v>礫川</v>
      </c>
      <c r="AB175" s="52"/>
      <c r="AC175" s="53"/>
      <c r="AD175" s="51" t="str">
        <f>+IF(B194="","",+B194)</f>
        <v>池雪Ｊストロング</v>
      </c>
      <c r="AE175" s="52"/>
      <c r="AF175" s="53"/>
      <c r="AG175" s="17" t="s">
        <v>0</v>
      </c>
      <c r="AH175" s="11" t="s">
        <v>1</v>
      </c>
      <c r="AI175" s="11" t="s">
        <v>2</v>
      </c>
      <c r="AJ175" s="9" t="s">
        <v>6</v>
      </c>
      <c r="AK175" s="10" t="s">
        <v>8</v>
      </c>
      <c r="AL175" s="10" t="s">
        <v>9</v>
      </c>
      <c r="AM175" s="10" t="s">
        <v>101</v>
      </c>
      <c r="AN175" s="9" t="s">
        <v>7</v>
      </c>
    </row>
    <row r="176" spans="1:40" ht="15.95" customHeight="1" x14ac:dyDescent="0.15">
      <c r="A176" s="44">
        <v>61</v>
      </c>
      <c r="B176" s="45" t="str">
        <f>IF(データ２!B122="","",VLOOKUP(A176,データ２!$A$2:$B$200,2))</f>
        <v>高島エイト</v>
      </c>
      <c r="C176" s="38" t="s">
        <v>11</v>
      </c>
      <c r="D176" s="39"/>
      <c r="E176" s="40"/>
      <c r="F176" s="18" t="s">
        <v>151</v>
      </c>
      <c r="G176" s="19" t="s">
        <v>12</v>
      </c>
      <c r="H176" s="20">
        <v>1</v>
      </c>
      <c r="I176" s="18" t="s">
        <v>151</v>
      </c>
      <c r="J176" s="19" t="s">
        <v>12</v>
      </c>
      <c r="K176" s="20">
        <v>2</v>
      </c>
      <c r="L176" s="18" t="s">
        <v>151</v>
      </c>
      <c r="M176" s="19" t="s">
        <v>12</v>
      </c>
      <c r="N176" s="20">
        <v>3</v>
      </c>
      <c r="O176" s="18" t="s">
        <v>151</v>
      </c>
      <c r="P176" s="19" t="s">
        <v>12</v>
      </c>
      <c r="Q176" s="20">
        <v>4</v>
      </c>
      <c r="R176" s="18" t="s">
        <v>151</v>
      </c>
      <c r="S176" s="19" t="s">
        <v>12</v>
      </c>
      <c r="T176" s="20">
        <v>5</v>
      </c>
      <c r="U176" s="18" t="s">
        <v>151</v>
      </c>
      <c r="V176" s="19" t="s">
        <v>12</v>
      </c>
      <c r="W176" s="20">
        <v>6</v>
      </c>
      <c r="X176" s="18" t="s">
        <v>151</v>
      </c>
      <c r="Y176" s="19" t="s">
        <v>12</v>
      </c>
      <c r="Z176" s="20">
        <v>7</v>
      </c>
      <c r="AA176" s="18" t="s">
        <v>151</v>
      </c>
      <c r="AB176" s="19" t="s">
        <v>12</v>
      </c>
      <c r="AC176" s="20">
        <v>8</v>
      </c>
      <c r="AD176" s="18" t="s">
        <v>151</v>
      </c>
      <c r="AE176" s="19" t="s">
        <v>12</v>
      </c>
      <c r="AF176" s="20">
        <v>9</v>
      </c>
      <c r="AG176" s="47">
        <f>COUNTIF(C176:AF177,"○")</f>
        <v>0</v>
      </c>
      <c r="AH176" s="49">
        <f>COUNTIF(C176:AF177,"●")</f>
        <v>0</v>
      </c>
      <c r="AI176" s="49">
        <f>COUNTIF(C176:AF177,"△")</f>
        <v>0</v>
      </c>
      <c r="AJ176" s="49">
        <f t="shared" ref="AJ176" si="276">+AG176*3+AI176*1</f>
        <v>0</v>
      </c>
      <c r="AK176" s="49">
        <f>+E177+H177+K177+N177+Q177+T177+W177+Z177+AC177+AF177</f>
        <v>0</v>
      </c>
      <c r="AL176" s="49">
        <f>+C177+F177+I177+L177+O177+R177+U177+X177+AA177+AD177</f>
        <v>0</v>
      </c>
      <c r="AM176" s="49">
        <f>+RANK(AJ176,$AJ$176:$AJ$194,0)*100+RANK(AK176,$AK$176:$AK$194,1)*10+RANK(AL176,$AL$176:$AL$194,0)</f>
        <v>111</v>
      </c>
      <c r="AN176" s="49">
        <f>+RANK(AM176,$AM$176:$AM$194,1)</f>
        <v>1</v>
      </c>
    </row>
    <row r="177" spans="1:40" ht="15.95" customHeight="1" x14ac:dyDescent="0.15">
      <c r="A177" s="44"/>
      <c r="B177" s="46"/>
      <c r="C177" s="41"/>
      <c r="D177" s="42"/>
      <c r="E177" s="43"/>
      <c r="F177" s="21"/>
      <c r="G177" s="22" t="s">
        <v>12</v>
      </c>
      <c r="H177" s="23"/>
      <c r="I177" s="21"/>
      <c r="J177" s="22" t="s">
        <v>12</v>
      </c>
      <c r="K177" s="23"/>
      <c r="L177" s="21"/>
      <c r="M177" s="22" t="s">
        <v>12</v>
      </c>
      <c r="N177" s="23"/>
      <c r="O177" s="21"/>
      <c r="P177" s="22" t="s">
        <v>12</v>
      </c>
      <c r="Q177" s="23"/>
      <c r="R177" s="21"/>
      <c r="S177" s="22" t="s">
        <v>12</v>
      </c>
      <c r="T177" s="23"/>
      <c r="U177" s="21"/>
      <c r="V177" s="22" t="s">
        <v>12</v>
      </c>
      <c r="W177" s="23"/>
      <c r="X177" s="21"/>
      <c r="Y177" s="22" t="s">
        <v>12</v>
      </c>
      <c r="Z177" s="23"/>
      <c r="AA177" s="21"/>
      <c r="AB177" s="22" t="s">
        <v>12</v>
      </c>
      <c r="AC177" s="23"/>
      <c r="AD177" s="21"/>
      <c r="AE177" s="22" t="s">
        <v>12</v>
      </c>
      <c r="AF177" s="23"/>
      <c r="AG177" s="48"/>
      <c r="AH177" s="50"/>
      <c r="AI177" s="50"/>
      <c r="AJ177" s="50"/>
      <c r="AK177" s="50"/>
      <c r="AL177" s="50"/>
      <c r="AM177" s="50"/>
      <c r="AN177" s="50"/>
    </row>
    <row r="178" spans="1:40" ht="15.95" customHeight="1" x14ac:dyDescent="0.15">
      <c r="A178" s="44">
        <v>62</v>
      </c>
      <c r="B178" s="45" t="str">
        <f>IF(データ２!B124="","",VLOOKUP(A178,データ２!$A$2:$B$200,2))</f>
        <v>上篠崎ムスタングクラブ</v>
      </c>
      <c r="C178" s="18" t="s">
        <v>151</v>
      </c>
      <c r="D178" s="19" t="s">
        <v>12</v>
      </c>
      <c r="E178" s="20">
        <v>1</v>
      </c>
      <c r="F178" s="38" t="s">
        <v>11</v>
      </c>
      <c r="G178" s="39"/>
      <c r="H178" s="40"/>
      <c r="I178" s="18" t="s">
        <v>151</v>
      </c>
      <c r="J178" s="19" t="s">
        <v>12</v>
      </c>
      <c r="K178" s="20">
        <v>10</v>
      </c>
      <c r="L178" s="18" t="s">
        <v>151</v>
      </c>
      <c r="M178" s="19" t="s">
        <v>12</v>
      </c>
      <c r="N178" s="20">
        <v>11</v>
      </c>
      <c r="O178" s="18" t="s">
        <v>151</v>
      </c>
      <c r="P178" s="19" t="s">
        <v>12</v>
      </c>
      <c r="Q178" s="20">
        <v>12</v>
      </c>
      <c r="R178" s="18" t="s">
        <v>151</v>
      </c>
      <c r="S178" s="19" t="s">
        <v>12</v>
      </c>
      <c r="T178" s="20">
        <v>13</v>
      </c>
      <c r="U178" s="18" t="s">
        <v>151</v>
      </c>
      <c r="V178" s="19" t="s">
        <v>12</v>
      </c>
      <c r="W178" s="20">
        <v>14</v>
      </c>
      <c r="X178" s="18" t="s">
        <v>151</v>
      </c>
      <c r="Y178" s="19" t="s">
        <v>12</v>
      </c>
      <c r="Z178" s="20">
        <v>15</v>
      </c>
      <c r="AA178" s="18" t="s">
        <v>151</v>
      </c>
      <c r="AB178" s="19" t="s">
        <v>12</v>
      </c>
      <c r="AC178" s="20">
        <v>16</v>
      </c>
      <c r="AD178" s="18" t="s">
        <v>151</v>
      </c>
      <c r="AE178" s="19" t="s">
        <v>12</v>
      </c>
      <c r="AF178" s="20">
        <v>17</v>
      </c>
      <c r="AG178" s="47">
        <f>COUNTIF(C178:AF179,"○")</f>
        <v>0</v>
      </c>
      <c r="AH178" s="49">
        <f>COUNTIF(C178:AF179,"●")</f>
        <v>0</v>
      </c>
      <c r="AI178" s="49">
        <f>COUNTIF(C178:AF179,"△")</f>
        <v>0</v>
      </c>
      <c r="AJ178" s="49">
        <f t="shared" ref="AJ178" si="277">+AG178*3+AI178*1</f>
        <v>0</v>
      </c>
      <c r="AK178" s="49">
        <f t="shared" ref="AK178" si="278">+E179+H179+K179+N179+Q179+T179+W179+Z179+AC179+AF179</f>
        <v>0</v>
      </c>
      <c r="AL178" s="49">
        <f t="shared" ref="AL178" si="279">+C179+F179+I179+L179+O179+R179+U179+X179+AA179+AD179</f>
        <v>0</v>
      </c>
      <c r="AM178" s="49">
        <f t="shared" ref="AM178" si="280">+RANK(AJ178,$AJ$176:$AJ$194,0)*100+RANK(AK178,$AK$176:$AK$194,1)*10+RANK(AL178,$AL$176:$AL$194,0)</f>
        <v>111</v>
      </c>
      <c r="AN178" s="49">
        <f t="shared" ref="AN178" si="281">+RANK(AM178,$AM$176:$AM$194,1)</f>
        <v>1</v>
      </c>
    </row>
    <row r="179" spans="1:40" ht="15.95" customHeight="1" x14ac:dyDescent="0.15">
      <c r="A179" s="44"/>
      <c r="B179" s="46"/>
      <c r="C179" s="21"/>
      <c r="D179" s="22" t="s">
        <v>12</v>
      </c>
      <c r="E179" s="23"/>
      <c r="F179" s="41"/>
      <c r="G179" s="42"/>
      <c r="H179" s="43"/>
      <c r="I179" s="21"/>
      <c r="J179" s="22" t="s">
        <v>12</v>
      </c>
      <c r="K179" s="23"/>
      <c r="L179" s="21"/>
      <c r="M179" s="22" t="s">
        <v>12</v>
      </c>
      <c r="N179" s="23"/>
      <c r="O179" s="21"/>
      <c r="P179" s="22" t="s">
        <v>12</v>
      </c>
      <c r="Q179" s="23"/>
      <c r="R179" s="21"/>
      <c r="S179" s="22" t="s">
        <v>12</v>
      </c>
      <c r="T179" s="23"/>
      <c r="U179" s="21"/>
      <c r="V179" s="22" t="s">
        <v>12</v>
      </c>
      <c r="W179" s="23"/>
      <c r="X179" s="21"/>
      <c r="Y179" s="22" t="s">
        <v>12</v>
      </c>
      <c r="Z179" s="23"/>
      <c r="AA179" s="21"/>
      <c r="AB179" s="22" t="s">
        <v>12</v>
      </c>
      <c r="AC179" s="23"/>
      <c r="AD179" s="21"/>
      <c r="AE179" s="22" t="s">
        <v>12</v>
      </c>
      <c r="AF179" s="23"/>
      <c r="AG179" s="48"/>
      <c r="AH179" s="50"/>
      <c r="AI179" s="50"/>
      <c r="AJ179" s="50"/>
      <c r="AK179" s="50"/>
      <c r="AL179" s="50"/>
      <c r="AM179" s="50"/>
      <c r="AN179" s="50"/>
    </row>
    <row r="180" spans="1:40" ht="15.95" customHeight="1" x14ac:dyDescent="0.15">
      <c r="A180" s="44">
        <v>63</v>
      </c>
      <c r="B180" s="45" t="str">
        <f>IF(データ２!B126="","",VLOOKUP(A180,データ２!$A$2:$B$200,2))</f>
        <v>荒川コンドル</v>
      </c>
      <c r="C180" s="18" t="s">
        <v>151</v>
      </c>
      <c r="D180" s="19" t="s">
        <v>12</v>
      </c>
      <c r="E180" s="20">
        <v>2</v>
      </c>
      <c r="F180" s="18" t="s">
        <v>151</v>
      </c>
      <c r="G180" s="19" t="s">
        <v>12</v>
      </c>
      <c r="H180" s="20">
        <v>10</v>
      </c>
      <c r="I180" s="38" t="s">
        <v>11</v>
      </c>
      <c r="J180" s="39"/>
      <c r="K180" s="40"/>
      <c r="L180" s="18" t="s">
        <v>151</v>
      </c>
      <c r="M180" s="19" t="s">
        <v>12</v>
      </c>
      <c r="N180" s="20">
        <v>18</v>
      </c>
      <c r="O180" s="18" t="s">
        <v>151</v>
      </c>
      <c r="P180" s="19" t="s">
        <v>12</v>
      </c>
      <c r="Q180" s="20">
        <v>19</v>
      </c>
      <c r="R180" s="18" t="s">
        <v>151</v>
      </c>
      <c r="S180" s="19" t="s">
        <v>12</v>
      </c>
      <c r="T180" s="20">
        <v>20</v>
      </c>
      <c r="U180" s="18" t="s">
        <v>151</v>
      </c>
      <c r="V180" s="19" t="s">
        <v>12</v>
      </c>
      <c r="W180" s="20">
        <v>21</v>
      </c>
      <c r="X180" s="18" t="s">
        <v>151</v>
      </c>
      <c r="Y180" s="19" t="s">
        <v>12</v>
      </c>
      <c r="Z180" s="20">
        <v>22</v>
      </c>
      <c r="AA180" s="18" t="s">
        <v>151</v>
      </c>
      <c r="AB180" s="19" t="s">
        <v>12</v>
      </c>
      <c r="AC180" s="20">
        <v>23</v>
      </c>
      <c r="AD180" s="18" t="s">
        <v>151</v>
      </c>
      <c r="AE180" s="19" t="s">
        <v>12</v>
      </c>
      <c r="AF180" s="20">
        <v>24</v>
      </c>
      <c r="AG180" s="47">
        <f>COUNTIF(C180:AF181,"○")</f>
        <v>0</v>
      </c>
      <c r="AH180" s="49">
        <f>COUNTIF(C180:AF181,"●")</f>
        <v>0</v>
      </c>
      <c r="AI180" s="49">
        <f>COUNTIF(C180:AF181,"△")</f>
        <v>0</v>
      </c>
      <c r="AJ180" s="49">
        <f t="shared" ref="AJ180" si="282">+AG180*3+AI180*1</f>
        <v>0</v>
      </c>
      <c r="AK180" s="49">
        <f t="shared" ref="AK180" si="283">+E181+H181+K181+N181+Q181+T181+W181+Z181+AC181+AF181</f>
        <v>0</v>
      </c>
      <c r="AL180" s="49">
        <f t="shared" ref="AL180" si="284">+C181+F181+I181+L181+O181+R181+U181+X181+AA181+AD181</f>
        <v>0</v>
      </c>
      <c r="AM180" s="49">
        <f t="shared" ref="AM180" si="285">+RANK(AJ180,$AJ$176:$AJ$194,0)*100+RANK(AK180,$AK$176:$AK$194,1)*10+RANK(AL180,$AL$176:$AL$194,0)</f>
        <v>111</v>
      </c>
      <c r="AN180" s="49">
        <f t="shared" ref="AN180" si="286">+RANK(AM180,$AM$176:$AM$194,1)</f>
        <v>1</v>
      </c>
    </row>
    <row r="181" spans="1:40" ht="15.95" customHeight="1" x14ac:dyDescent="0.15">
      <c r="A181" s="44"/>
      <c r="B181" s="46"/>
      <c r="C181" s="21"/>
      <c r="D181" s="22" t="s">
        <v>12</v>
      </c>
      <c r="E181" s="23"/>
      <c r="F181" s="21"/>
      <c r="G181" s="22" t="s">
        <v>12</v>
      </c>
      <c r="H181" s="23"/>
      <c r="I181" s="41"/>
      <c r="J181" s="42"/>
      <c r="K181" s="43"/>
      <c r="L181" s="21"/>
      <c r="M181" s="22" t="s">
        <v>12</v>
      </c>
      <c r="N181" s="23"/>
      <c r="O181" s="21"/>
      <c r="P181" s="22" t="s">
        <v>12</v>
      </c>
      <c r="Q181" s="23"/>
      <c r="R181" s="21"/>
      <c r="S181" s="22" t="s">
        <v>12</v>
      </c>
      <c r="T181" s="23"/>
      <c r="U181" s="21"/>
      <c r="V181" s="22" t="s">
        <v>12</v>
      </c>
      <c r="W181" s="23"/>
      <c r="X181" s="21"/>
      <c r="Y181" s="22" t="s">
        <v>12</v>
      </c>
      <c r="Z181" s="23"/>
      <c r="AA181" s="21"/>
      <c r="AB181" s="22" t="s">
        <v>12</v>
      </c>
      <c r="AC181" s="23"/>
      <c r="AD181" s="21"/>
      <c r="AE181" s="22" t="s">
        <v>12</v>
      </c>
      <c r="AF181" s="23"/>
      <c r="AG181" s="48"/>
      <c r="AH181" s="50"/>
      <c r="AI181" s="50"/>
      <c r="AJ181" s="50"/>
      <c r="AK181" s="50"/>
      <c r="AL181" s="50"/>
      <c r="AM181" s="50"/>
      <c r="AN181" s="50"/>
    </row>
    <row r="182" spans="1:40" ht="15.95" customHeight="1" x14ac:dyDescent="0.15">
      <c r="A182" s="44">
        <v>64</v>
      </c>
      <c r="B182" s="45" t="str">
        <f>IF(データ２!B128="","",VLOOKUP(A182,データ２!$A$2:$B$200,2))</f>
        <v>新宿ドリーム</v>
      </c>
      <c r="C182" s="18" t="s">
        <v>151</v>
      </c>
      <c r="D182" s="19" t="s">
        <v>12</v>
      </c>
      <c r="E182" s="20">
        <v>3</v>
      </c>
      <c r="F182" s="18" t="s">
        <v>151</v>
      </c>
      <c r="G182" s="19" t="s">
        <v>12</v>
      </c>
      <c r="H182" s="20">
        <v>11</v>
      </c>
      <c r="I182" s="18" t="s">
        <v>151</v>
      </c>
      <c r="J182" s="19" t="s">
        <v>12</v>
      </c>
      <c r="K182" s="20">
        <v>18</v>
      </c>
      <c r="L182" s="38" t="s">
        <v>11</v>
      </c>
      <c r="M182" s="39"/>
      <c r="N182" s="40"/>
      <c r="O182" s="18" t="s">
        <v>151</v>
      </c>
      <c r="P182" s="19" t="s">
        <v>12</v>
      </c>
      <c r="Q182" s="20">
        <v>25</v>
      </c>
      <c r="R182" s="18" t="s">
        <v>151</v>
      </c>
      <c r="S182" s="19" t="s">
        <v>12</v>
      </c>
      <c r="T182" s="20">
        <v>26</v>
      </c>
      <c r="U182" s="18" t="s">
        <v>151</v>
      </c>
      <c r="V182" s="19" t="s">
        <v>12</v>
      </c>
      <c r="W182" s="20">
        <v>27</v>
      </c>
      <c r="X182" s="18" t="s">
        <v>151</v>
      </c>
      <c r="Y182" s="19" t="s">
        <v>12</v>
      </c>
      <c r="Z182" s="20">
        <v>28</v>
      </c>
      <c r="AA182" s="18" t="s">
        <v>151</v>
      </c>
      <c r="AB182" s="19" t="s">
        <v>12</v>
      </c>
      <c r="AC182" s="20">
        <v>29</v>
      </c>
      <c r="AD182" s="18" t="s">
        <v>151</v>
      </c>
      <c r="AE182" s="19" t="s">
        <v>12</v>
      </c>
      <c r="AF182" s="20">
        <v>30</v>
      </c>
      <c r="AG182" s="47">
        <f>COUNTIF(C182:AF183,"○")</f>
        <v>0</v>
      </c>
      <c r="AH182" s="49">
        <f>COUNTIF(C182:AF183,"●")</f>
        <v>0</v>
      </c>
      <c r="AI182" s="49">
        <f>COUNTIF(C182:AF183,"△")</f>
        <v>0</v>
      </c>
      <c r="AJ182" s="49">
        <f t="shared" ref="AJ182" si="287">+AG182*3+AI182*1</f>
        <v>0</v>
      </c>
      <c r="AK182" s="49">
        <f t="shared" ref="AK182" si="288">+E183+H183+K183+N183+Q183+T183+W183+Z183+AC183+AF183</f>
        <v>0</v>
      </c>
      <c r="AL182" s="49">
        <f t="shared" ref="AL182" si="289">+C183+F183+I183+L183+O183+R183+U183+X183+AA183+AD183</f>
        <v>0</v>
      </c>
      <c r="AM182" s="49">
        <f t="shared" ref="AM182" si="290">+RANK(AJ182,$AJ$176:$AJ$194,0)*100+RANK(AK182,$AK$176:$AK$194,1)*10+RANK(AL182,$AL$176:$AL$194,0)</f>
        <v>111</v>
      </c>
      <c r="AN182" s="49">
        <f t="shared" ref="AN182" si="291">+RANK(AM182,$AM$176:$AM$194,1)</f>
        <v>1</v>
      </c>
    </row>
    <row r="183" spans="1:40" ht="15.95" customHeight="1" x14ac:dyDescent="0.15">
      <c r="A183" s="44"/>
      <c r="B183" s="46"/>
      <c r="C183" s="21"/>
      <c r="D183" s="22" t="s">
        <v>12</v>
      </c>
      <c r="E183" s="23"/>
      <c r="F183" s="21"/>
      <c r="G183" s="22" t="s">
        <v>12</v>
      </c>
      <c r="H183" s="23"/>
      <c r="I183" s="21"/>
      <c r="J183" s="22" t="s">
        <v>12</v>
      </c>
      <c r="K183" s="23"/>
      <c r="L183" s="41"/>
      <c r="M183" s="42"/>
      <c r="N183" s="43"/>
      <c r="O183" s="21"/>
      <c r="P183" s="22" t="s">
        <v>12</v>
      </c>
      <c r="Q183" s="23"/>
      <c r="R183" s="21"/>
      <c r="S183" s="22" t="s">
        <v>12</v>
      </c>
      <c r="T183" s="23"/>
      <c r="U183" s="21"/>
      <c r="V183" s="22" t="s">
        <v>12</v>
      </c>
      <c r="W183" s="23"/>
      <c r="X183" s="21"/>
      <c r="Y183" s="22" t="s">
        <v>12</v>
      </c>
      <c r="Z183" s="23"/>
      <c r="AA183" s="21"/>
      <c r="AB183" s="22" t="s">
        <v>12</v>
      </c>
      <c r="AC183" s="23"/>
      <c r="AD183" s="21"/>
      <c r="AE183" s="22" t="s">
        <v>12</v>
      </c>
      <c r="AF183" s="23"/>
      <c r="AG183" s="48"/>
      <c r="AH183" s="50"/>
      <c r="AI183" s="50"/>
      <c r="AJ183" s="50"/>
      <c r="AK183" s="50"/>
      <c r="AL183" s="50"/>
      <c r="AM183" s="50"/>
      <c r="AN183" s="50"/>
    </row>
    <row r="184" spans="1:40" ht="15.95" customHeight="1" x14ac:dyDescent="0.15">
      <c r="A184" s="44">
        <v>65</v>
      </c>
      <c r="B184" s="45" t="str">
        <f>IF(データ２!B130="","",VLOOKUP(A184,データ２!$A$2:$B$200,2))</f>
        <v>晴海アポローズ</v>
      </c>
      <c r="C184" s="18" t="s">
        <v>151</v>
      </c>
      <c r="D184" s="19" t="s">
        <v>12</v>
      </c>
      <c r="E184" s="20">
        <v>4</v>
      </c>
      <c r="F184" s="18" t="s">
        <v>151</v>
      </c>
      <c r="G184" s="19" t="s">
        <v>12</v>
      </c>
      <c r="H184" s="20">
        <v>12</v>
      </c>
      <c r="I184" s="18" t="s">
        <v>151</v>
      </c>
      <c r="J184" s="19" t="s">
        <v>12</v>
      </c>
      <c r="K184" s="20">
        <v>19</v>
      </c>
      <c r="L184" s="18" t="s">
        <v>151</v>
      </c>
      <c r="M184" s="19" t="s">
        <v>12</v>
      </c>
      <c r="N184" s="20">
        <v>25</v>
      </c>
      <c r="O184" s="38" t="s">
        <v>11</v>
      </c>
      <c r="P184" s="39"/>
      <c r="Q184" s="40"/>
      <c r="R184" s="18" t="s">
        <v>151</v>
      </c>
      <c r="S184" s="19" t="s">
        <v>12</v>
      </c>
      <c r="T184" s="20">
        <v>31</v>
      </c>
      <c r="U184" s="18" t="s">
        <v>151</v>
      </c>
      <c r="V184" s="19" t="s">
        <v>12</v>
      </c>
      <c r="W184" s="20">
        <v>32</v>
      </c>
      <c r="X184" s="18" t="s">
        <v>151</v>
      </c>
      <c r="Y184" s="19" t="s">
        <v>12</v>
      </c>
      <c r="Z184" s="20">
        <v>33</v>
      </c>
      <c r="AA184" s="18" t="s">
        <v>151</v>
      </c>
      <c r="AB184" s="19" t="s">
        <v>12</v>
      </c>
      <c r="AC184" s="20">
        <v>34</v>
      </c>
      <c r="AD184" s="18" t="s">
        <v>151</v>
      </c>
      <c r="AE184" s="19" t="s">
        <v>12</v>
      </c>
      <c r="AF184" s="20">
        <v>35</v>
      </c>
      <c r="AG184" s="47">
        <f>COUNTIF(C184:AF185,"○")</f>
        <v>0</v>
      </c>
      <c r="AH184" s="49">
        <f>COUNTIF(C184:AF185,"●")</f>
        <v>0</v>
      </c>
      <c r="AI184" s="49">
        <f>COUNTIF(C184:AF185,"△")</f>
        <v>0</v>
      </c>
      <c r="AJ184" s="49">
        <f t="shared" ref="AJ184" si="292">+AG184*3+AI184*1</f>
        <v>0</v>
      </c>
      <c r="AK184" s="49">
        <f t="shared" ref="AK184" si="293">+E185+H185+K185+N185+Q185+T185+W185+Z185+AC185+AF185</f>
        <v>0</v>
      </c>
      <c r="AL184" s="49">
        <f t="shared" ref="AL184" si="294">+C185+F185+I185+L185+O185+R185+U185+X185+AA185+AD185</f>
        <v>0</v>
      </c>
      <c r="AM184" s="49">
        <f t="shared" ref="AM184" si="295">+RANK(AJ184,$AJ$176:$AJ$194,0)*100+RANK(AK184,$AK$176:$AK$194,1)*10+RANK(AL184,$AL$176:$AL$194,0)</f>
        <v>111</v>
      </c>
      <c r="AN184" s="49">
        <f t="shared" ref="AN184" si="296">+RANK(AM184,$AM$176:$AM$194,1)</f>
        <v>1</v>
      </c>
    </row>
    <row r="185" spans="1:40" ht="15.95" customHeight="1" x14ac:dyDescent="0.15">
      <c r="A185" s="44"/>
      <c r="B185" s="46"/>
      <c r="C185" s="21"/>
      <c r="D185" s="22" t="s">
        <v>12</v>
      </c>
      <c r="E185" s="23"/>
      <c r="F185" s="21"/>
      <c r="G185" s="22" t="s">
        <v>12</v>
      </c>
      <c r="H185" s="23"/>
      <c r="I185" s="21"/>
      <c r="J185" s="22" t="s">
        <v>12</v>
      </c>
      <c r="K185" s="23"/>
      <c r="L185" s="21"/>
      <c r="M185" s="22" t="s">
        <v>12</v>
      </c>
      <c r="N185" s="23"/>
      <c r="O185" s="41"/>
      <c r="P185" s="42"/>
      <c r="Q185" s="43"/>
      <c r="R185" s="21"/>
      <c r="S185" s="22" t="s">
        <v>12</v>
      </c>
      <c r="T185" s="23"/>
      <c r="U185" s="21"/>
      <c r="V185" s="22" t="s">
        <v>12</v>
      </c>
      <c r="W185" s="23"/>
      <c r="X185" s="21"/>
      <c r="Y185" s="22" t="s">
        <v>12</v>
      </c>
      <c r="Z185" s="23"/>
      <c r="AA185" s="21"/>
      <c r="AB185" s="22" t="s">
        <v>12</v>
      </c>
      <c r="AC185" s="23"/>
      <c r="AD185" s="21"/>
      <c r="AE185" s="22" t="s">
        <v>12</v>
      </c>
      <c r="AF185" s="23"/>
      <c r="AG185" s="48"/>
      <c r="AH185" s="50"/>
      <c r="AI185" s="50"/>
      <c r="AJ185" s="50"/>
      <c r="AK185" s="50"/>
      <c r="AL185" s="50"/>
      <c r="AM185" s="50"/>
      <c r="AN185" s="50"/>
    </row>
    <row r="186" spans="1:40" ht="15.95" customHeight="1" x14ac:dyDescent="0.15">
      <c r="A186" s="44">
        <v>66</v>
      </c>
      <c r="B186" s="45" t="str">
        <f>IF(データ２!B132="","",VLOOKUP(A186,データ２!$A$2:$B$200,2))</f>
        <v>フェニックス</v>
      </c>
      <c r="C186" s="18" t="s">
        <v>151</v>
      </c>
      <c r="D186" s="19" t="s">
        <v>12</v>
      </c>
      <c r="E186" s="20">
        <v>5</v>
      </c>
      <c r="F186" s="18" t="s">
        <v>151</v>
      </c>
      <c r="G186" s="19" t="s">
        <v>12</v>
      </c>
      <c r="H186" s="20">
        <v>13</v>
      </c>
      <c r="I186" s="18" t="s">
        <v>151</v>
      </c>
      <c r="J186" s="19" t="s">
        <v>12</v>
      </c>
      <c r="K186" s="20">
        <v>20</v>
      </c>
      <c r="L186" s="18" t="s">
        <v>151</v>
      </c>
      <c r="M186" s="19" t="s">
        <v>12</v>
      </c>
      <c r="N186" s="20">
        <v>26</v>
      </c>
      <c r="O186" s="18" t="s">
        <v>151</v>
      </c>
      <c r="P186" s="19" t="s">
        <v>12</v>
      </c>
      <c r="Q186" s="20">
        <v>31</v>
      </c>
      <c r="R186" s="38" t="s">
        <v>11</v>
      </c>
      <c r="S186" s="39"/>
      <c r="T186" s="40"/>
      <c r="U186" s="18" t="s">
        <v>151</v>
      </c>
      <c r="V186" s="19" t="s">
        <v>12</v>
      </c>
      <c r="W186" s="20">
        <v>36</v>
      </c>
      <c r="X186" s="18" t="s">
        <v>151</v>
      </c>
      <c r="Y186" s="19" t="s">
        <v>12</v>
      </c>
      <c r="Z186" s="20">
        <v>37</v>
      </c>
      <c r="AA186" s="18" t="s">
        <v>151</v>
      </c>
      <c r="AB186" s="19" t="s">
        <v>12</v>
      </c>
      <c r="AC186" s="20">
        <v>38</v>
      </c>
      <c r="AD186" s="18" t="s">
        <v>151</v>
      </c>
      <c r="AE186" s="19" t="s">
        <v>12</v>
      </c>
      <c r="AF186" s="20">
        <v>39</v>
      </c>
      <c r="AG186" s="47">
        <f>COUNTIF(C186:AF187,"○")</f>
        <v>0</v>
      </c>
      <c r="AH186" s="49">
        <f>COUNTIF(C186:AF187,"●")</f>
        <v>0</v>
      </c>
      <c r="AI186" s="49">
        <f>COUNTIF(C186:AF187,"△")</f>
        <v>0</v>
      </c>
      <c r="AJ186" s="49">
        <f t="shared" ref="AJ186" si="297">+AG186*3+AI186*1</f>
        <v>0</v>
      </c>
      <c r="AK186" s="49">
        <f t="shared" ref="AK186" si="298">+E187+H187+K187+N187+Q187+T187+W187+Z187+AC187+AF187</f>
        <v>0</v>
      </c>
      <c r="AL186" s="49">
        <f t="shared" ref="AL186" si="299">+C187+F187+I187+L187+O187+R187+U187+X187+AA187+AD187</f>
        <v>0</v>
      </c>
      <c r="AM186" s="49">
        <f t="shared" ref="AM186" si="300">+RANK(AJ186,$AJ$176:$AJ$194,0)*100+RANK(AK186,$AK$176:$AK$194,1)*10+RANK(AL186,$AL$176:$AL$194,0)</f>
        <v>111</v>
      </c>
      <c r="AN186" s="49">
        <f t="shared" ref="AN186" si="301">+RANK(AM186,$AM$176:$AM$194,1)</f>
        <v>1</v>
      </c>
    </row>
    <row r="187" spans="1:40" ht="15.95" customHeight="1" x14ac:dyDescent="0.15">
      <c r="A187" s="44"/>
      <c r="B187" s="46"/>
      <c r="C187" s="21"/>
      <c r="D187" s="22" t="s">
        <v>12</v>
      </c>
      <c r="E187" s="23"/>
      <c r="F187" s="21"/>
      <c r="G187" s="22" t="s">
        <v>12</v>
      </c>
      <c r="H187" s="23"/>
      <c r="I187" s="21"/>
      <c r="J187" s="22" t="s">
        <v>12</v>
      </c>
      <c r="K187" s="23"/>
      <c r="L187" s="21"/>
      <c r="M187" s="22" t="s">
        <v>12</v>
      </c>
      <c r="N187" s="23"/>
      <c r="O187" s="21"/>
      <c r="P187" s="22" t="s">
        <v>12</v>
      </c>
      <c r="Q187" s="23"/>
      <c r="R187" s="41"/>
      <c r="S187" s="42"/>
      <c r="T187" s="43"/>
      <c r="U187" s="21"/>
      <c r="V187" s="22" t="s">
        <v>12</v>
      </c>
      <c r="W187" s="23"/>
      <c r="X187" s="21"/>
      <c r="Y187" s="22" t="s">
        <v>12</v>
      </c>
      <c r="Z187" s="23"/>
      <c r="AA187" s="21"/>
      <c r="AB187" s="22" t="s">
        <v>12</v>
      </c>
      <c r="AC187" s="23"/>
      <c r="AD187" s="21"/>
      <c r="AE187" s="22" t="s">
        <v>12</v>
      </c>
      <c r="AF187" s="23"/>
      <c r="AG187" s="48"/>
      <c r="AH187" s="50"/>
      <c r="AI187" s="50"/>
      <c r="AJ187" s="50"/>
      <c r="AK187" s="50"/>
      <c r="AL187" s="50"/>
      <c r="AM187" s="50"/>
      <c r="AN187" s="50"/>
    </row>
    <row r="188" spans="1:40" ht="15.95" customHeight="1" x14ac:dyDescent="0.15">
      <c r="A188" s="44">
        <v>67</v>
      </c>
      <c r="B188" s="45" t="str">
        <f>IF(データ２!B134="","",VLOOKUP(A188,データ２!$A$2:$B$200,2))</f>
        <v>大塚スネイクス</v>
      </c>
      <c r="C188" s="18" t="s">
        <v>151</v>
      </c>
      <c r="D188" s="19" t="s">
        <v>12</v>
      </c>
      <c r="E188" s="20">
        <v>6</v>
      </c>
      <c r="F188" s="18" t="s">
        <v>151</v>
      </c>
      <c r="G188" s="19" t="s">
        <v>12</v>
      </c>
      <c r="H188" s="20">
        <v>14</v>
      </c>
      <c r="I188" s="18" t="s">
        <v>151</v>
      </c>
      <c r="J188" s="19" t="s">
        <v>12</v>
      </c>
      <c r="K188" s="20">
        <v>21</v>
      </c>
      <c r="L188" s="18" t="s">
        <v>151</v>
      </c>
      <c r="M188" s="19" t="s">
        <v>12</v>
      </c>
      <c r="N188" s="20">
        <v>27</v>
      </c>
      <c r="O188" s="18" t="s">
        <v>151</v>
      </c>
      <c r="P188" s="19" t="s">
        <v>12</v>
      </c>
      <c r="Q188" s="20">
        <v>32</v>
      </c>
      <c r="R188" s="18" t="s">
        <v>151</v>
      </c>
      <c r="S188" s="19" t="s">
        <v>12</v>
      </c>
      <c r="T188" s="20">
        <v>36</v>
      </c>
      <c r="U188" s="38" t="s">
        <v>11</v>
      </c>
      <c r="V188" s="39"/>
      <c r="W188" s="40"/>
      <c r="X188" s="18" t="s">
        <v>151</v>
      </c>
      <c r="Y188" s="19" t="s">
        <v>12</v>
      </c>
      <c r="Z188" s="20">
        <v>40</v>
      </c>
      <c r="AA188" s="18" t="s">
        <v>151</v>
      </c>
      <c r="AB188" s="19" t="s">
        <v>12</v>
      </c>
      <c r="AC188" s="20">
        <v>41</v>
      </c>
      <c r="AD188" s="18" t="s">
        <v>151</v>
      </c>
      <c r="AE188" s="19" t="s">
        <v>12</v>
      </c>
      <c r="AF188" s="20">
        <v>42</v>
      </c>
      <c r="AG188" s="47">
        <f>COUNTIF(C188:AF189,"○")</f>
        <v>0</v>
      </c>
      <c r="AH188" s="49">
        <f>COUNTIF(C188:AF189,"●")</f>
        <v>0</v>
      </c>
      <c r="AI188" s="49">
        <f>COUNTIF(C188:AF189,"△")</f>
        <v>0</v>
      </c>
      <c r="AJ188" s="49">
        <f t="shared" ref="AJ188" si="302">+AG188*3+AI188*1</f>
        <v>0</v>
      </c>
      <c r="AK188" s="49">
        <f t="shared" ref="AK188" si="303">+E189+H189+K189+N189+Q189+T189+W189+Z189+AC189+AF189</f>
        <v>0</v>
      </c>
      <c r="AL188" s="49">
        <f t="shared" ref="AL188" si="304">+C189+F189+I189+L189+O189+R189+U189+X189+AA189+AD189</f>
        <v>0</v>
      </c>
      <c r="AM188" s="49">
        <f t="shared" ref="AM188" si="305">+RANK(AJ188,$AJ$176:$AJ$194,0)*100+RANK(AK188,$AK$176:$AK$194,1)*10+RANK(AL188,$AL$176:$AL$194,0)</f>
        <v>111</v>
      </c>
      <c r="AN188" s="49">
        <f t="shared" ref="AN188" si="306">+RANK(AM188,$AM$176:$AM$194,1)</f>
        <v>1</v>
      </c>
    </row>
    <row r="189" spans="1:40" ht="15.95" customHeight="1" x14ac:dyDescent="0.15">
      <c r="A189" s="44"/>
      <c r="B189" s="46"/>
      <c r="C189" s="21"/>
      <c r="D189" s="22" t="s">
        <v>12</v>
      </c>
      <c r="E189" s="23"/>
      <c r="F189" s="21"/>
      <c r="G189" s="22" t="s">
        <v>12</v>
      </c>
      <c r="H189" s="23"/>
      <c r="I189" s="21"/>
      <c r="J189" s="22" t="s">
        <v>12</v>
      </c>
      <c r="K189" s="23"/>
      <c r="L189" s="21"/>
      <c r="M189" s="22" t="s">
        <v>12</v>
      </c>
      <c r="N189" s="23"/>
      <c r="O189" s="21"/>
      <c r="P189" s="22" t="s">
        <v>12</v>
      </c>
      <c r="Q189" s="23"/>
      <c r="R189" s="21"/>
      <c r="S189" s="22" t="s">
        <v>12</v>
      </c>
      <c r="T189" s="23"/>
      <c r="U189" s="41"/>
      <c r="V189" s="42"/>
      <c r="W189" s="43"/>
      <c r="X189" s="21"/>
      <c r="Y189" s="22" t="s">
        <v>12</v>
      </c>
      <c r="Z189" s="23"/>
      <c r="AA189" s="21"/>
      <c r="AB189" s="22" t="s">
        <v>12</v>
      </c>
      <c r="AC189" s="23"/>
      <c r="AD189" s="21"/>
      <c r="AE189" s="22" t="s">
        <v>12</v>
      </c>
      <c r="AF189" s="23"/>
      <c r="AG189" s="48"/>
      <c r="AH189" s="50"/>
      <c r="AI189" s="50"/>
      <c r="AJ189" s="50"/>
      <c r="AK189" s="50"/>
      <c r="AL189" s="50"/>
      <c r="AM189" s="50"/>
      <c r="AN189" s="50"/>
    </row>
    <row r="190" spans="1:40" ht="15.95" customHeight="1" x14ac:dyDescent="0.15">
      <c r="A190" s="44">
        <v>68</v>
      </c>
      <c r="B190" s="45" t="str">
        <f>IF(データ２!B136="","",VLOOKUP(A190,データ２!$A$2:$B$200,2))</f>
        <v>深川ジャイアンツ</v>
      </c>
      <c r="C190" s="18" t="s">
        <v>151</v>
      </c>
      <c r="D190" s="19" t="s">
        <v>12</v>
      </c>
      <c r="E190" s="20">
        <v>7</v>
      </c>
      <c r="F190" s="18" t="s">
        <v>151</v>
      </c>
      <c r="G190" s="19" t="s">
        <v>12</v>
      </c>
      <c r="H190" s="20">
        <v>15</v>
      </c>
      <c r="I190" s="18" t="s">
        <v>151</v>
      </c>
      <c r="J190" s="19" t="s">
        <v>12</v>
      </c>
      <c r="K190" s="20">
        <v>22</v>
      </c>
      <c r="L190" s="18" t="s">
        <v>151</v>
      </c>
      <c r="M190" s="19" t="s">
        <v>12</v>
      </c>
      <c r="N190" s="20">
        <v>28</v>
      </c>
      <c r="O190" s="18" t="s">
        <v>151</v>
      </c>
      <c r="P190" s="19" t="s">
        <v>12</v>
      </c>
      <c r="Q190" s="20">
        <v>33</v>
      </c>
      <c r="R190" s="18" t="s">
        <v>151</v>
      </c>
      <c r="S190" s="19" t="s">
        <v>12</v>
      </c>
      <c r="T190" s="20">
        <v>37</v>
      </c>
      <c r="U190" s="18" t="s">
        <v>151</v>
      </c>
      <c r="V190" s="19" t="s">
        <v>12</v>
      </c>
      <c r="W190" s="20">
        <v>40</v>
      </c>
      <c r="X190" s="38" t="s">
        <v>11</v>
      </c>
      <c r="Y190" s="39"/>
      <c r="Z190" s="40"/>
      <c r="AA190" s="18" t="s">
        <v>151</v>
      </c>
      <c r="AB190" s="19" t="s">
        <v>12</v>
      </c>
      <c r="AC190" s="20">
        <v>43</v>
      </c>
      <c r="AD190" s="18" t="s">
        <v>151</v>
      </c>
      <c r="AE190" s="19" t="s">
        <v>12</v>
      </c>
      <c r="AF190" s="20">
        <v>44</v>
      </c>
      <c r="AG190" s="47">
        <f>COUNTIF(C190:AF191,"○")</f>
        <v>0</v>
      </c>
      <c r="AH190" s="49">
        <f>COUNTIF(C190:AF191,"●")</f>
        <v>0</v>
      </c>
      <c r="AI190" s="49">
        <f>COUNTIF(C190:AF191,"△")</f>
        <v>0</v>
      </c>
      <c r="AJ190" s="49">
        <f t="shared" ref="AJ190" si="307">+AG190*3+AI190*1</f>
        <v>0</v>
      </c>
      <c r="AK190" s="49">
        <f t="shared" ref="AK190" si="308">+E191+H191+K191+N191+Q191+T191+W191+Z191+AC191+AF191</f>
        <v>0</v>
      </c>
      <c r="AL190" s="49">
        <f t="shared" ref="AL190" si="309">+C191+F191+I191+L191+O191+R191+U191+X191+AA191+AD191</f>
        <v>0</v>
      </c>
      <c r="AM190" s="49">
        <f t="shared" ref="AM190" si="310">+RANK(AJ190,$AJ$176:$AJ$194,0)*100+RANK(AK190,$AK$176:$AK$194,1)*10+RANK(AL190,$AL$176:$AL$194,0)</f>
        <v>111</v>
      </c>
      <c r="AN190" s="49">
        <f t="shared" ref="AN190" si="311">+RANK(AM190,$AM$176:$AM$194,1)</f>
        <v>1</v>
      </c>
    </row>
    <row r="191" spans="1:40" ht="15.95" customHeight="1" x14ac:dyDescent="0.15">
      <c r="A191" s="44"/>
      <c r="B191" s="46"/>
      <c r="C191" s="21"/>
      <c r="D191" s="22" t="s">
        <v>12</v>
      </c>
      <c r="E191" s="23"/>
      <c r="F191" s="21"/>
      <c r="G191" s="22" t="s">
        <v>12</v>
      </c>
      <c r="H191" s="23"/>
      <c r="I191" s="21"/>
      <c r="J191" s="22" t="s">
        <v>12</v>
      </c>
      <c r="K191" s="23"/>
      <c r="L191" s="21"/>
      <c r="M191" s="22" t="s">
        <v>12</v>
      </c>
      <c r="N191" s="23"/>
      <c r="O191" s="21"/>
      <c r="P191" s="22" t="s">
        <v>12</v>
      </c>
      <c r="Q191" s="23"/>
      <c r="R191" s="21"/>
      <c r="S191" s="22" t="s">
        <v>12</v>
      </c>
      <c r="T191" s="23"/>
      <c r="U191" s="21"/>
      <c r="V191" s="22" t="s">
        <v>12</v>
      </c>
      <c r="W191" s="23"/>
      <c r="X191" s="41"/>
      <c r="Y191" s="42"/>
      <c r="Z191" s="43"/>
      <c r="AA191" s="21"/>
      <c r="AB191" s="22" t="s">
        <v>12</v>
      </c>
      <c r="AC191" s="23"/>
      <c r="AD191" s="21"/>
      <c r="AE191" s="22" t="s">
        <v>12</v>
      </c>
      <c r="AF191" s="23"/>
      <c r="AG191" s="48"/>
      <c r="AH191" s="50"/>
      <c r="AI191" s="50"/>
      <c r="AJ191" s="50"/>
      <c r="AK191" s="50"/>
      <c r="AL191" s="50"/>
      <c r="AM191" s="50"/>
      <c r="AN191" s="50"/>
    </row>
    <row r="192" spans="1:40" ht="15.95" customHeight="1" x14ac:dyDescent="0.15">
      <c r="A192" s="44">
        <v>69</v>
      </c>
      <c r="B192" s="45" t="str">
        <f>IF(データ２!B138="","",VLOOKUP(A192,データ２!$A$2:$B$200,2))</f>
        <v>礫川</v>
      </c>
      <c r="C192" s="18" t="s">
        <v>151</v>
      </c>
      <c r="D192" s="19" t="s">
        <v>12</v>
      </c>
      <c r="E192" s="20">
        <v>8</v>
      </c>
      <c r="F192" s="18" t="s">
        <v>151</v>
      </c>
      <c r="G192" s="19" t="s">
        <v>12</v>
      </c>
      <c r="H192" s="20">
        <v>16</v>
      </c>
      <c r="I192" s="18" t="s">
        <v>151</v>
      </c>
      <c r="J192" s="19" t="s">
        <v>12</v>
      </c>
      <c r="K192" s="20">
        <v>23</v>
      </c>
      <c r="L192" s="18" t="s">
        <v>151</v>
      </c>
      <c r="M192" s="19" t="s">
        <v>12</v>
      </c>
      <c r="N192" s="20">
        <v>29</v>
      </c>
      <c r="O192" s="18" t="s">
        <v>151</v>
      </c>
      <c r="P192" s="19" t="s">
        <v>12</v>
      </c>
      <c r="Q192" s="20">
        <v>34</v>
      </c>
      <c r="R192" s="18" t="s">
        <v>151</v>
      </c>
      <c r="S192" s="19" t="s">
        <v>12</v>
      </c>
      <c r="T192" s="20">
        <v>38</v>
      </c>
      <c r="U192" s="18" t="s">
        <v>151</v>
      </c>
      <c r="V192" s="19" t="s">
        <v>12</v>
      </c>
      <c r="W192" s="20">
        <v>41</v>
      </c>
      <c r="X192" s="18" t="s">
        <v>151</v>
      </c>
      <c r="Y192" s="19" t="s">
        <v>12</v>
      </c>
      <c r="Z192" s="20">
        <v>43</v>
      </c>
      <c r="AA192" s="38" t="s">
        <v>11</v>
      </c>
      <c r="AB192" s="39"/>
      <c r="AC192" s="40"/>
      <c r="AD192" s="18" t="s">
        <v>151</v>
      </c>
      <c r="AE192" s="19" t="s">
        <v>12</v>
      </c>
      <c r="AF192" s="20">
        <v>45</v>
      </c>
      <c r="AG192" s="47">
        <f>COUNTIF(C192:AF193,"○")</f>
        <v>0</v>
      </c>
      <c r="AH192" s="49">
        <f>COUNTIF(C192:AF193,"●")</f>
        <v>0</v>
      </c>
      <c r="AI192" s="49">
        <f>COUNTIF(C192:AF193,"△")</f>
        <v>0</v>
      </c>
      <c r="AJ192" s="49">
        <f t="shared" ref="AJ192" si="312">+AG192*3+AI192*1</f>
        <v>0</v>
      </c>
      <c r="AK192" s="49">
        <f t="shared" ref="AK192" si="313">+E193+H193+K193+N193+Q193+T193+W193+Z193+AC193+AF193</f>
        <v>0</v>
      </c>
      <c r="AL192" s="49">
        <f t="shared" ref="AL192" si="314">+C193+F193+I193+L193+O193+R193+U193+X193+AA193+AD193</f>
        <v>0</v>
      </c>
      <c r="AM192" s="49">
        <f t="shared" ref="AM192" si="315">+RANK(AJ192,$AJ$176:$AJ$194,0)*100+RANK(AK192,$AK$176:$AK$194,1)*10+RANK(AL192,$AL$176:$AL$194,0)</f>
        <v>111</v>
      </c>
      <c r="AN192" s="49">
        <f t="shared" ref="AN192" si="316">+RANK(AM192,$AM$176:$AM$194,1)</f>
        <v>1</v>
      </c>
    </row>
    <row r="193" spans="1:40" ht="15.95" customHeight="1" x14ac:dyDescent="0.15">
      <c r="A193" s="44"/>
      <c r="B193" s="46"/>
      <c r="C193" s="21"/>
      <c r="D193" s="22" t="s">
        <v>12</v>
      </c>
      <c r="E193" s="23"/>
      <c r="F193" s="21"/>
      <c r="G193" s="22" t="s">
        <v>12</v>
      </c>
      <c r="H193" s="23"/>
      <c r="I193" s="21"/>
      <c r="J193" s="22" t="s">
        <v>12</v>
      </c>
      <c r="K193" s="23"/>
      <c r="L193" s="21"/>
      <c r="M193" s="22" t="s">
        <v>12</v>
      </c>
      <c r="N193" s="23"/>
      <c r="O193" s="21"/>
      <c r="P193" s="22" t="s">
        <v>12</v>
      </c>
      <c r="Q193" s="23"/>
      <c r="R193" s="21"/>
      <c r="S193" s="22" t="s">
        <v>12</v>
      </c>
      <c r="T193" s="23"/>
      <c r="U193" s="21"/>
      <c r="V193" s="22" t="s">
        <v>12</v>
      </c>
      <c r="W193" s="23"/>
      <c r="X193" s="21"/>
      <c r="Y193" s="22" t="s">
        <v>12</v>
      </c>
      <c r="Z193" s="23"/>
      <c r="AA193" s="41"/>
      <c r="AB193" s="42"/>
      <c r="AC193" s="43"/>
      <c r="AD193" s="21"/>
      <c r="AE193" s="22" t="s">
        <v>12</v>
      </c>
      <c r="AF193" s="23"/>
      <c r="AG193" s="48"/>
      <c r="AH193" s="50"/>
      <c r="AI193" s="50"/>
      <c r="AJ193" s="50"/>
      <c r="AK193" s="50"/>
      <c r="AL193" s="50"/>
      <c r="AM193" s="50"/>
      <c r="AN193" s="50"/>
    </row>
    <row r="194" spans="1:40" ht="15.95" customHeight="1" x14ac:dyDescent="0.15">
      <c r="A194" s="44">
        <v>70</v>
      </c>
      <c r="B194" s="45" t="str">
        <f>IF(データ２!B140="","",VLOOKUP(A194,データ２!$A$2:$B$200,2))</f>
        <v>池雪Ｊストロング</v>
      </c>
      <c r="C194" s="18" t="s">
        <v>151</v>
      </c>
      <c r="D194" s="19" t="s">
        <v>12</v>
      </c>
      <c r="E194" s="20">
        <v>9</v>
      </c>
      <c r="F194" s="18" t="s">
        <v>151</v>
      </c>
      <c r="G194" s="19" t="s">
        <v>12</v>
      </c>
      <c r="H194" s="20">
        <v>17</v>
      </c>
      <c r="I194" s="18" t="s">
        <v>151</v>
      </c>
      <c r="J194" s="19" t="s">
        <v>12</v>
      </c>
      <c r="K194" s="20">
        <v>24</v>
      </c>
      <c r="L194" s="18" t="s">
        <v>151</v>
      </c>
      <c r="M194" s="19" t="s">
        <v>12</v>
      </c>
      <c r="N194" s="20">
        <v>30</v>
      </c>
      <c r="O194" s="18" t="s">
        <v>151</v>
      </c>
      <c r="P194" s="19" t="s">
        <v>12</v>
      </c>
      <c r="Q194" s="20">
        <v>35</v>
      </c>
      <c r="R194" s="18" t="s">
        <v>151</v>
      </c>
      <c r="S194" s="19" t="s">
        <v>12</v>
      </c>
      <c r="T194" s="20">
        <v>39</v>
      </c>
      <c r="U194" s="18" t="s">
        <v>151</v>
      </c>
      <c r="V194" s="19" t="s">
        <v>12</v>
      </c>
      <c r="W194" s="20">
        <v>42</v>
      </c>
      <c r="X194" s="18" t="s">
        <v>151</v>
      </c>
      <c r="Y194" s="19" t="s">
        <v>12</v>
      </c>
      <c r="Z194" s="20">
        <v>44</v>
      </c>
      <c r="AA194" s="18" t="s">
        <v>151</v>
      </c>
      <c r="AB194" s="19" t="s">
        <v>12</v>
      </c>
      <c r="AC194" s="20">
        <v>45</v>
      </c>
      <c r="AD194" s="38" t="s">
        <v>11</v>
      </c>
      <c r="AE194" s="39"/>
      <c r="AF194" s="40"/>
      <c r="AG194" s="47">
        <f>COUNTIF(C194:AF195,"○")</f>
        <v>0</v>
      </c>
      <c r="AH194" s="49">
        <f>COUNTIF(C194:AF195,"●")</f>
        <v>0</v>
      </c>
      <c r="AI194" s="49">
        <f>COUNTIF(C194:AF195,"△")</f>
        <v>0</v>
      </c>
      <c r="AJ194" s="49">
        <f t="shared" ref="AJ194" si="317">+AG194*3+AI194*1</f>
        <v>0</v>
      </c>
      <c r="AK194" s="49">
        <f t="shared" ref="AK194" si="318">+E195+H195+K195+N195+Q195+T195+W195+Z195+AC195+AF195</f>
        <v>0</v>
      </c>
      <c r="AL194" s="49">
        <f t="shared" ref="AL194" si="319">+C195+F195+I195+L195+O195+R195+U195+X195+AA195+AD195</f>
        <v>0</v>
      </c>
      <c r="AM194" s="49">
        <f t="shared" ref="AM194" si="320">+RANK(AJ194,$AJ$176:$AJ$194,0)*100+RANK(AK194,$AK$176:$AK$194,1)*10+RANK(AL194,$AL$176:$AL$194,0)</f>
        <v>111</v>
      </c>
      <c r="AN194" s="49">
        <f t="shared" ref="AN194" si="321">+RANK(AM194,$AM$176:$AM$194,1)</f>
        <v>1</v>
      </c>
    </row>
    <row r="195" spans="1:40" ht="15.95" customHeight="1" x14ac:dyDescent="0.15">
      <c r="A195" s="44"/>
      <c r="B195" s="46"/>
      <c r="C195" s="21"/>
      <c r="D195" s="22" t="s">
        <v>12</v>
      </c>
      <c r="E195" s="23"/>
      <c r="F195" s="21"/>
      <c r="G195" s="22" t="s">
        <v>12</v>
      </c>
      <c r="H195" s="23"/>
      <c r="I195" s="21"/>
      <c r="J195" s="22" t="s">
        <v>12</v>
      </c>
      <c r="K195" s="23"/>
      <c r="L195" s="21"/>
      <c r="M195" s="22" t="s">
        <v>12</v>
      </c>
      <c r="N195" s="23"/>
      <c r="O195" s="21"/>
      <c r="P195" s="22" t="s">
        <v>12</v>
      </c>
      <c r="Q195" s="23"/>
      <c r="R195" s="21"/>
      <c r="S195" s="22" t="s">
        <v>12</v>
      </c>
      <c r="T195" s="23"/>
      <c r="U195" s="21"/>
      <c r="V195" s="22" t="s">
        <v>12</v>
      </c>
      <c r="W195" s="23"/>
      <c r="X195" s="21"/>
      <c r="Y195" s="22" t="s">
        <v>12</v>
      </c>
      <c r="Z195" s="23"/>
      <c r="AA195" s="21"/>
      <c r="AB195" s="22" t="s">
        <v>12</v>
      </c>
      <c r="AC195" s="23"/>
      <c r="AD195" s="41"/>
      <c r="AE195" s="42"/>
      <c r="AF195" s="43"/>
      <c r="AG195" s="48"/>
      <c r="AH195" s="50"/>
      <c r="AI195" s="50"/>
      <c r="AJ195" s="50"/>
      <c r="AK195" s="50"/>
      <c r="AL195" s="50"/>
      <c r="AM195" s="50"/>
      <c r="AN195" s="50"/>
    </row>
    <row r="203" spans="1:40" x14ac:dyDescent="0.15">
      <c r="B203" s="8" t="str">
        <f>+データ１!$B$2</f>
        <v>2018/2/18</v>
      </c>
      <c r="C203" s="5" t="str">
        <f>+データ１!$B$4</f>
        <v xml:space="preserve">2018年 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40" ht="129.94999999999999" customHeight="1" x14ac:dyDescent="0.15">
      <c r="B204" s="16" t="str">
        <f>+データ１!B20</f>
        <v>スーパーリ－グ 　　                  　　　 第１２回大会  　　　        　Ｈブロック     　　              ２０１８</v>
      </c>
      <c r="C204" s="51" t="str">
        <f>+IF(B205="","",+B205)</f>
        <v>西田野球クラブ</v>
      </c>
      <c r="D204" s="52"/>
      <c r="E204" s="53"/>
      <c r="F204" s="51" t="str">
        <f>+IF(B207="","",+B207)</f>
        <v>日本橋ファイターズ</v>
      </c>
      <c r="G204" s="52"/>
      <c r="H204" s="53"/>
      <c r="I204" s="51" t="str">
        <f>+IF(B209="","",+B209)</f>
        <v>オレンジイーグルス</v>
      </c>
      <c r="J204" s="52"/>
      <c r="K204" s="53"/>
      <c r="L204" s="51" t="str">
        <f>+IF(B211="","",+B211)</f>
        <v>KCRジャッカル</v>
      </c>
      <c r="M204" s="52"/>
      <c r="N204" s="53"/>
      <c r="O204" s="51" t="str">
        <f>+IF(B213="","",+B213)</f>
        <v>ジャパンキングス</v>
      </c>
      <c r="P204" s="52"/>
      <c r="Q204" s="53"/>
      <c r="R204" s="51" t="str">
        <f>+IF(B215="","",+B215)</f>
        <v>エンジェルス</v>
      </c>
      <c r="S204" s="52"/>
      <c r="T204" s="53"/>
      <c r="U204" s="51" t="str">
        <f>+IF(B217="","",+B217)</f>
        <v>西伊興若潮ジュニア</v>
      </c>
      <c r="V204" s="52"/>
      <c r="W204" s="53"/>
      <c r="X204" s="51" t="str">
        <f>+IF(B219="","",+B219)</f>
        <v>越中島ブレーブス</v>
      </c>
      <c r="Y204" s="52"/>
      <c r="Z204" s="53"/>
      <c r="AA204" s="51" t="str">
        <f>+IF(B221="","",+B221)</f>
        <v>品川Ｂレーシング</v>
      </c>
      <c r="AB204" s="52"/>
      <c r="AC204" s="53"/>
      <c r="AD204" s="51" t="str">
        <f>+IF(B223="","",+B223)</f>
        <v>レッドサンズ</v>
      </c>
      <c r="AE204" s="52"/>
      <c r="AF204" s="53"/>
      <c r="AG204" s="17" t="s">
        <v>0</v>
      </c>
      <c r="AH204" s="11" t="s">
        <v>1</v>
      </c>
      <c r="AI204" s="11" t="s">
        <v>2</v>
      </c>
      <c r="AJ204" s="9" t="s">
        <v>6</v>
      </c>
      <c r="AK204" s="10" t="s">
        <v>8</v>
      </c>
      <c r="AL204" s="10" t="s">
        <v>9</v>
      </c>
      <c r="AM204" s="10" t="s">
        <v>101</v>
      </c>
      <c r="AN204" s="9" t="s">
        <v>7</v>
      </c>
    </row>
    <row r="205" spans="1:40" ht="15.95" customHeight="1" x14ac:dyDescent="0.15">
      <c r="A205" s="44">
        <v>71</v>
      </c>
      <c r="B205" s="45" t="str">
        <f>IF(データ２!B142="","",VLOOKUP(A205,データ２!$A$2:$B$200,2))</f>
        <v>西田野球クラブ</v>
      </c>
      <c r="C205" s="38" t="s">
        <v>11</v>
      </c>
      <c r="D205" s="39"/>
      <c r="E205" s="40"/>
      <c r="F205" s="18" t="s">
        <v>150</v>
      </c>
      <c r="G205" s="19" t="s">
        <v>12</v>
      </c>
      <c r="H205" s="20">
        <v>1</v>
      </c>
      <c r="I205" s="18" t="s">
        <v>150</v>
      </c>
      <c r="J205" s="19" t="s">
        <v>12</v>
      </c>
      <c r="K205" s="20">
        <v>2</v>
      </c>
      <c r="L205" s="18" t="s">
        <v>150</v>
      </c>
      <c r="M205" s="19" t="s">
        <v>12</v>
      </c>
      <c r="N205" s="20">
        <v>3</v>
      </c>
      <c r="O205" s="18" t="s">
        <v>150</v>
      </c>
      <c r="P205" s="19" t="s">
        <v>12</v>
      </c>
      <c r="Q205" s="20">
        <v>4</v>
      </c>
      <c r="R205" s="18" t="s">
        <v>150</v>
      </c>
      <c r="S205" s="19" t="s">
        <v>12</v>
      </c>
      <c r="T205" s="20">
        <v>5</v>
      </c>
      <c r="U205" s="18" t="s">
        <v>150</v>
      </c>
      <c r="V205" s="19" t="s">
        <v>12</v>
      </c>
      <c r="W205" s="20">
        <v>6</v>
      </c>
      <c r="X205" s="18" t="s">
        <v>150</v>
      </c>
      <c r="Y205" s="19" t="s">
        <v>12</v>
      </c>
      <c r="Z205" s="20">
        <v>7</v>
      </c>
      <c r="AA205" s="18" t="s">
        <v>150</v>
      </c>
      <c r="AB205" s="19" t="s">
        <v>12</v>
      </c>
      <c r="AC205" s="20">
        <v>8</v>
      </c>
      <c r="AD205" s="18" t="s">
        <v>150</v>
      </c>
      <c r="AE205" s="19" t="s">
        <v>12</v>
      </c>
      <c r="AF205" s="20">
        <v>9</v>
      </c>
      <c r="AG205" s="47">
        <f>COUNTIF(C205:AF206,"○")</f>
        <v>0</v>
      </c>
      <c r="AH205" s="49">
        <f>COUNTIF(C205:AF206,"●")</f>
        <v>0</v>
      </c>
      <c r="AI205" s="49">
        <f>COUNTIF(C205:AF206,"△")</f>
        <v>0</v>
      </c>
      <c r="AJ205" s="49">
        <f t="shared" ref="AJ205" si="322">+AG205*3+AI205*1</f>
        <v>0</v>
      </c>
      <c r="AK205" s="49">
        <f>+E206+H206+K206+N206+Q206+T206+W206+Z206+AC206+AF206</f>
        <v>0</v>
      </c>
      <c r="AL205" s="49">
        <f>+C206+F206+I206+L206+O206+R206+U206+X206+AA206+AD206</f>
        <v>0</v>
      </c>
      <c r="AM205" s="49">
        <f>+RANK(AJ205,$AJ$205:$AJ$223,0)*100+RANK(AK205,$AK$205:$AK$223,1)*10+RANK(AL205,$AL$205:$AL$223,0)</f>
        <v>111</v>
      </c>
      <c r="AN205" s="49">
        <f>+RANK(AM205,$AM$205:$AM$223,1)</f>
        <v>1</v>
      </c>
    </row>
    <row r="206" spans="1:40" ht="15.95" customHeight="1" x14ac:dyDescent="0.15">
      <c r="A206" s="44"/>
      <c r="B206" s="46"/>
      <c r="C206" s="41"/>
      <c r="D206" s="42"/>
      <c r="E206" s="43"/>
      <c r="F206" s="21"/>
      <c r="G206" s="22" t="s">
        <v>12</v>
      </c>
      <c r="H206" s="23"/>
      <c r="I206" s="21"/>
      <c r="J206" s="22" t="s">
        <v>12</v>
      </c>
      <c r="K206" s="23"/>
      <c r="L206" s="21"/>
      <c r="M206" s="22" t="s">
        <v>12</v>
      </c>
      <c r="N206" s="23"/>
      <c r="O206" s="21"/>
      <c r="P206" s="22" t="s">
        <v>12</v>
      </c>
      <c r="Q206" s="23"/>
      <c r="R206" s="21"/>
      <c r="S206" s="22" t="s">
        <v>12</v>
      </c>
      <c r="T206" s="23"/>
      <c r="U206" s="21"/>
      <c r="V206" s="22" t="s">
        <v>12</v>
      </c>
      <c r="W206" s="23"/>
      <c r="X206" s="21"/>
      <c r="Y206" s="22" t="s">
        <v>12</v>
      </c>
      <c r="Z206" s="23"/>
      <c r="AA206" s="21"/>
      <c r="AB206" s="22" t="s">
        <v>12</v>
      </c>
      <c r="AC206" s="23"/>
      <c r="AD206" s="21"/>
      <c r="AE206" s="22" t="s">
        <v>12</v>
      </c>
      <c r="AF206" s="23"/>
      <c r="AG206" s="48"/>
      <c r="AH206" s="50"/>
      <c r="AI206" s="50"/>
      <c r="AJ206" s="50"/>
      <c r="AK206" s="50"/>
      <c r="AL206" s="50"/>
      <c r="AM206" s="50"/>
      <c r="AN206" s="50"/>
    </row>
    <row r="207" spans="1:40" ht="15.95" customHeight="1" x14ac:dyDescent="0.15">
      <c r="A207" s="44">
        <v>72</v>
      </c>
      <c r="B207" s="45" t="str">
        <f>IF(データ２!B144="","",VLOOKUP(A207,データ２!$A$2:$B$200,2))</f>
        <v>日本橋ファイターズ</v>
      </c>
      <c r="C207" s="18" t="s">
        <v>150</v>
      </c>
      <c r="D207" s="19" t="s">
        <v>12</v>
      </c>
      <c r="E207" s="20">
        <v>1</v>
      </c>
      <c r="F207" s="38" t="s">
        <v>11</v>
      </c>
      <c r="G207" s="39"/>
      <c r="H207" s="40"/>
      <c r="I207" s="18" t="s">
        <v>150</v>
      </c>
      <c r="J207" s="19" t="s">
        <v>12</v>
      </c>
      <c r="K207" s="20">
        <v>10</v>
      </c>
      <c r="L207" s="18" t="s">
        <v>150</v>
      </c>
      <c r="M207" s="19" t="s">
        <v>12</v>
      </c>
      <c r="N207" s="20">
        <v>11</v>
      </c>
      <c r="O207" s="18" t="s">
        <v>150</v>
      </c>
      <c r="P207" s="19" t="s">
        <v>12</v>
      </c>
      <c r="Q207" s="20">
        <v>12</v>
      </c>
      <c r="R207" s="18" t="s">
        <v>150</v>
      </c>
      <c r="S207" s="19" t="s">
        <v>12</v>
      </c>
      <c r="T207" s="20">
        <v>13</v>
      </c>
      <c r="U207" s="18" t="s">
        <v>150</v>
      </c>
      <c r="V207" s="19" t="s">
        <v>12</v>
      </c>
      <c r="W207" s="20">
        <v>14</v>
      </c>
      <c r="X207" s="18" t="s">
        <v>150</v>
      </c>
      <c r="Y207" s="19" t="s">
        <v>12</v>
      </c>
      <c r="Z207" s="20">
        <v>15</v>
      </c>
      <c r="AA207" s="18" t="s">
        <v>150</v>
      </c>
      <c r="AB207" s="19" t="s">
        <v>12</v>
      </c>
      <c r="AC207" s="20">
        <v>16</v>
      </c>
      <c r="AD207" s="18" t="s">
        <v>150</v>
      </c>
      <c r="AE207" s="19" t="s">
        <v>12</v>
      </c>
      <c r="AF207" s="20">
        <v>17</v>
      </c>
      <c r="AG207" s="47">
        <f>COUNTIF(C207:AF208,"○")</f>
        <v>0</v>
      </c>
      <c r="AH207" s="49">
        <f>COUNTIF(C207:AF208,"●")</f>
        <v>0</v>
      </c>
      <c r="AI207" s="49">
        <f>COUNTIF(C207:AF208,"△")</f>
        <v>0</v>
      </c>
      <c r="AJ207" s="49">
        <f t="shared" ref="AJ207" si="323">+AG207*3+AI207*1</f>
        <v>0</v>
      </c>
      <c r="AK207" s="49">
        <f t="shared" ref="AK207" si="324">+E208+H208+K208+N208+Q208+T208+W208+Z208+AC208+AF208</f>
        <v>0</v>
      </c>
      <c r="AL207" s="49">
        <f t="shared" ref="AL207" si="325">+C208+F208+I208+L208+O208+R208+U208+X208+AA208+AD208</f>
        <v>0</v>
      </c>
      <c r="AM207" s="49">
        <f t="shared" ref="AM207" si="326">+RANK(AJ207,$AJ$205:$AJ$223,0)*100+RANK(AK207,$AK$205:$AK$223,1)*10+RANK(AL207,$AL$205:$AL$223,0)</f>
        <v>111</v>
      </c>
      <c r="AN207" s="49">
        <f t="shared" ref="AN207" si="327">+RANK(AM207,$AM$205:$AM$223,1)</f>
        <v>1</v>
      </c>
    </row>
    <row r="208" spans="1:40" ht="15.95" customHeight="1" x14ac:dyDescent="0.15">
      <c r="A208" s="44"/>
      <c r="B208" s="46"/>
      <c r="C208" s="21"/>
      <c r="D208" s="22" t="s">
        <v>12</v>
      </c>
      <c r="E208" s="23"/>
      <c r="F208" s="41"/>
      <c r="G208" s="42"/>
      <c r="H208" s="43"/>
      <c r="I208" s="21"/>
      <c r="J208" s="22" t="s">
        <v>12</v>
      </c>
      <c r="K208" s="23"/>
      <c r="L208" s="21"/>
      <c r="M208" s="22" t="s">
        <v>12</v>
      </c>
      <c r="N208" s="23"/>
      <c r="O208" s="21"/>
      <c r="P208" s="22" t="s">
        <v>12</v>
      </c>
      <c r="Q208" s="23"/>
      <c r="R208" s="21"/>
      <c r="S208" s="22" t="s">
        <v>12</v>
      </c>
      <c r="T208" s="23"/>
      <c r="U208" s="21"/>
      <c r="V208" s="22" t="s">
        <v>12</v>
      </c>
      <c r="W208" s="23"/>
      <c r="X208" s="21"/>
      <c r="Y208" s="22" t="s">
        <v>12</v>
      </c>
      <c r="Z208" s="23"/>
      <c r="AA208" s="21"/>
      <c r="AB208" s="22" t="s">
        <v>12</v>
      </c>
      <c r="AC208" s="23"/>
      <c r="AD208" s="21"/>
      <c r="AE208" s="22" t="s">
        <v>12</v>
      </c>
      <c r="AF208" s="23"/>
      <c r="AG208" s="48"/>
      <c r="AH208" s="50"/>
      <c r="AI208" s="50"/>
      <c r="AJ208" s="50"/>
      <c r="AK208" s="50"/>
      <c r="AL208" s="50"/>
      <c r="AM208" s="50"/>
      <c r="AN208" s="50"/>
    </row>
    <row r="209" spans="1:40" ht="15.95" customHeight="1" x14ac:dyDescent="0.15">
      <c r="A209" s="44">
        <v>73</v>
      </c>
      <c r="B209" s="45" t="str">
        <f>IF(データ２!B146="","",VLOOKUP(A209,データ２!$A$2:$B$200,2))</f>
        <v>オレンジイーグルス</v>
      </c>
      <c r="C209" s="18" t="s">
        <v>150</v>
      </c>
      <c r="D209" s="19" t="s">
        <v>12</v>
      </c>
      <c r="E209" s="20">
        <v>2</v>
      </c>
      <c r="F209" s="18" t="s">
        <v>150</v>
      </c>
      <c r="G209" s="19" t="s">
        <v>12</v>
      </c>
      <c r="H209" s="20">
        <v>10</v>
      </c>
      <c r="I209" s="38" t="s">
        <v>11</v>
      </c>
      <c r="J209" s="39"/>
      <c r="K209" s="40"/>
      <c r="L209" s="18" t="s">
        <v>150</v>
      </c>
      <c r="M209" s="19" t="s">
        <v>12</v>
      </c>
      <c r="N209" s="20">
        <v>18</v>
      </c>
      <c r="O209" s="18" t="s">
        <v>150</v>
      </c>
      <c r="P209" s="19" t="s">
        <v>12</v>
      </c>
      <c r="Q209" s="20">
        <v>19</v>
      </c>
      <c r="R209" s="18" t="s">
        <v>150</v>
      </c>
      <c r="S209" s="19" t="s">
        <v>12</v>
      </c>
      <c r="T209" s="20">
        <v>20</v>
      </c>
      <c r="U209" s="18" t="s">
        <v>150</v>
      </c>
      <c r="V209" s="19" t="s">
        <v>12</v>
      </c>
      <c r="W209" s="20">
        <v>21</v>
      </c>
      <c r="X209" s="18" t="s">
        <v>150</v>
      </c>
      <c r="Y209" s="19" t="s">
        <v>12</v>
      </c>
      <c r="Z209" s="20">
        <v>22</v>
      </c>
      <c r="AA209" s="18" t="s">
        <v>150</v>
      </c>
      <c r="AB209" s="19" t="s">
        <v>12</v>
      </c>
      <c r="AC209" s="20">
        <v>23</v>
      </c>
      <c r="AD209" s="18" t="s">
        <v>150</v>
      </c>
      <c r="AE209" s="19" t="s">
        <v>12</v>
      </c>
      <c r="AF209" s="20">
        <v>24</v>
      </c>
      <c r="AG209" s="47">
        <f>COUNTIF(C209:AF210,"○")</f>
        <v>0</v>
      </c>
      <c r="AH209" s="49">
        <f>COUNTIF(C209:AF210,"●")</f>
        <v>0</v>
      </c>
      <c r="AI209" s="49">
        <f>COUNTIF(C209:AF210,"△")</f>
        <v>0</v>
      </c>
      <c r="AJ209" s="49">
        <f t="shared" ref="AJ209" si="328">+AG209*3+AI209*1</f>
        <v>0</v>
      </c>
      <c r="AK209" s="49">
        <f t="shared" ref="AK209" si="329">+E210+H210+K210+N210+Q210+T210+W210+Z210+AC210+AF210</f>
        <v>0</v>
      </c>
      <c r="AL209" s="49">
        <f t="shared" ref="AL209" si="330">+C210+F210+I210+L210+O210+R210+U210+X210+AA210+AD210</f>
        <v>0</v>
      </c>
      <c r="AM209" s="49">
        <f t="shared" ref="AM209" si="331">+RANK(AJ209,$AJ$205:$AJ$223,0)*100+RANK(AK209,$AK$205:$AK$223,1)*10+RANK(AL209,$AL$205:$AL$223,0)</f>
        <v>111</v>
      </c>
      <c r="AN209" s="49">
        <f t="shared" ref="AN209" si="332">+RANK(AM209,$AM$205:$AM$223,1)</f>
        <v>1</v>
      </c>
    </row>
    <row r="210" spans="1:40" ht="15.95" customHeight="1" x14ac:dyDescent="0.15">
      <c r="A210" s="44"/>
      <c r="B210" s="46"/>
      <c r="C210" s="21"/>
      <c r="D210" s="22" t="s">
        <v>12</v>
      </c>
      <c r="E210" s="23"/>
      <c r="F210" s="21"/>
      <c r="G210" s="22" t="s">
        <v>12</v>
      </c>
      <c r="H210" s="23"/>
      <c r="I210" s="41"/>
      <c r="J210" s="42"/>
      <c r="K210" s="43"/>
      <c r="L210" s="21"/>
      <c r="M210" s="22" t="s">
        <v>12</v>
      </c>
      <c r="N210" s="23"/>
      <c r="O210" s="21"/>
      <c r="P210" s="22" t="s">
        <v>12</v>
      </c>
      <c r="Q210" s="23"/>
      <c r="R210" s="21"/>
      <c r="S210" s="22" t="s">
        <v>12</v>
      </c>
      <c r="T210" s="23"/>
      <c r="U210" s="21"/>
      <c r="V210" s="22" t="s">
        <v>12</v>
      </c>
      <c r="W210" s="23"/>
      <c r="X210" s="21"/>
      <c r="Y210" s="22" t="s">
        <v>12</v>
      </c>
      <c r="Z210" s="23"/>
      <c r="AA210" s="21"/>
      <c r="AB210" s="22" t="s">
        <v>12</v>
      </c>
      <c r="AC210" s="23"/>
      <c r="AD210" s="21"/>
      <c r="AE210" s="22" t="s">
        <v>12</v>
      </c>
      <c r="AF210" s="23"/>
      <c r="AG210" s="48"/>
      <c r="AH210" s="50"/>
      <c r="AI210" s="50"/>
      <c r="AJ210" s="50"/>
      <c r="AK210" s="50"/>
      <c r="AL210" s="50"/>
      <c r="AM210" s="50"/>
      <c r="AN210" s="50"/>
    </row>
    <row r="211" spans="1:40" ht="15.95" customHeight="1" x14ac:dyDescent="0.15">
      <c r="A211" s="44">
        <v>74</v>
      </c>
      <c r="B211" s="45" t="str">
        <f>IF(データ２!B148="","",VLOOKUP(A211,データ２!$A$2:$B$200,2))</f>
        <v>KCRジャッカル</v>
      </c>
      <c r="C211" s="18" t="s">
        <v>150</v>
      </c>
      <c r="D211" s="19" t="s">
        <v>12</v>
      </c>
      <c r="E211" s="20">
        <v>3</v>
      </c>
      <c r="F211" s="18" t="s">
        <v>150</v>
      </c>
      <c r="G211" s="19" t="s">
        <v>12</v>
      </c>
      <c r="H211" s="20">
        <v>11</v>
      </c>
      <c r="I211" s="18" t="s">
        <v>150</v>
      </c>
      <c r="J211" s="19" t="s">
        <v>12</v>
      </c>
      <c r="K211" s="20">
        <v>18</v>
      </c>
      <c r="L211" s="38" t="s">
        <v>11</v>
      </c>
      <c r="M211" s="39"/>
      <c r="N211" s="40"/>
      <c r="O211" s="18" t="s">
        <v>150</v>
      </c>
      <c r="P211" s="19" t="s">
        <v>12</v>
      </c>
      <c r="Q211" s="20">
        <v>25</v>
      </c>
      <c r="R211" s="18" t="s">
        <v>150</v>
      </c>
      <c r="S211" s="19" t="s">
        <v>12</v>
      </c>
      <c r="T211" s="20">
        <v>26</v>
      </c>
      <c r="U211" s="18" t="s">
        <v>150</v>
      </c>
      <c r="V211" s="19" t="s">
        <v>12</v>
      </c>
      <c r="W211" s="20">
        <v>27</v>
      </c>
      <c r="X211" s="18" t="s">
        <v>150</v>
      </c>
      <c r="Y211" s="19" t="s">
        <v>12</v>
      </c>
      <c r="Z211" s="20">
        <v>28</v>
      </c>
      <c r="AA211" s="18" t="s">
        <v>150</v>
      </c>
      <c r="AB211" s="19" t="s">
        <v>12</v>
      </c>
      <c r="AC211" s="20">
        <v>29</v>
      </c>
      <c r="AD211" s="18" t="s">
        <v>150</v>
      </c>
      <c r="AE211" s="19" t="s">
        <v>12</v>
      </c>
      <c r="AF211" s="20">
        <v>30</v>
      </c>
      <c r="AG211" s="47">
        <f>COUNTIF(C211:AF212,"○")</f>
        <v>0</v>
      </c>
      <c r="AH211" s="49">
        <f>COUNTIF(C211:AF212,"●")</f>
        <v>0</v>
      </c>
      <c r="AI211" s="49">
        <f>COUNTIF(C211:AF212,"△")</f>
        <v>0</v>
      </c>
      <c r="AJ211" s="49">
        <f t="shared" ref="AJ211" si="333">+AG211*3+AI211*1</f>
        <v>0</v>
      </c>
      <c r="AK211" s="49">
        <f t="shared" ref="AK211" si="334">+E212+H212+K212+N212+Q212+T212+W212+Z212+AC212+AF212</f>
        <v>0</v>
      </c>
      <c r="AL211" s="49">
        <f t="shared" ref="AL211" si="335">+C212+F212+I212+L212+O212+R212+U212+X212+AA212+AD212</f>
        <v>0</v>
      </c>
      <c r="AM211" s="49">
        <f t="shared" ref="AM211" si="336">+RANK(AJ211,$AJ$205:$AJ$223,0)*100+RANK(AK211,$AK$205:$AK$223,1)*10+RANK(AL211,$AL$205:$AL$223,0)</f>
        <v>111</v>
      </c>
      <c r="AN211" s="49">
        <f t="shared" ref="AN211" si="337">+RANK(AM211,$AM$205:$AM$223,1)</f>
        <v>1</v>
      </c>
    </row>
    <row r="212" spans="1:40" ht="15.95" customHeight="1" x14ac:dyDescent="0.15">
      <c r="A212" s="44"/>
      <c r="B212" s="46"/>
      <c r="C212" s="21"/>
      <c r="D212" s="22" t="s">
        <v>12</v>
      </c>
      <c r="E212" s="23"/>
      <c r="F212" s="21"/>
      <c r="G212" s="22" t="s">
        <v>12</v>
      </c>
      <c r="H212" s="23"/>
      <c r="I212" s="21"/>
      <c r="J212" s="22" t="s">
        <v>12</v>
      </c>
      <c r="K212" s="23"/>
      <c r="L212" s="41"/>
      <c r="M212" s="42"/>
      <c r="N212" s="43"/>
      <c r="O212" s="21"/>
      <c r="P212" s="22" t="s">
        <v>12</v>
      </c>
      <c r="Q212" s="23"/>
      <c r="R212" s="21"/>
      <c r="S212" s="22" t="s">
        <v>12</v>
      </c>
      <c r="T212" s="23"/>
      <c r="U212" s="21"/>
      <c r="V212" s="22" t="s">
        <v>12</v>
      </c>
      <c r="W212" s="23"/>
      <c r="X212" s="21"/>
      <c r="Y212" s="22" t="s">
        <v>12</v>
      </c>
      <c r="Z212" s="23"/>
      <c r="AA212" s="21"/>
      <c r="AB212" s="22" t="s">
        <v>12</v>
      </c>
      <c r="AC212" s="23"/>
      <c r="AD212" s="21"/>
      <c r="AE212" s="22" t="s">
        <v>12</v>
      </c>
      <c r="AF212" s="23"/>
      <c r="AG212" s="48"/>
      <c r="AH212" s="50"/>
      <c r="AI212" s="50"/>
      <c r="AJ212" s="50"/>
      <c r="AK212" s="50"/>
      <c r="AL212" s="50"/>
      <c r="AM212" s="50"/>
      <c r="AN212" s="50"/>
    </row>
    <row r="213" spans="1:40" ht="15.95" customHeight="1" x14ac:dyDescent="0.15">
      <c r="A213" s="44">
        <v>75</v>
      </c>
      <c r="B213" s="45" t="str">
        <f>IF(データ２!B150="","",VLOOKUP(A213,データ２!$A$2:$B$200,2))</f>
        <v>ジャパンキングス</v>
      </c>
      <c r="C213" s="18" t="s">
        <v>150</v>
      </c>
      <c r="D213" s="19" t="s">
        <v>12</v>
      </c>
      <c r="E213" s="20">
        <v>4</v>
      </c>
      <c r="F213" s="18" t="s">
        <v>150</v>
      </c>
      <c r="G213" s="19" t="s">
        <v>12</v>
      </c>
      <c r="H213" s="20">
        <v>12</v>
      </c>
      <c r="I213" s="18" t="s">
        <v>150</v>
      </c>
      <c r="J213" s="19" t="s">
        <v>12</v>
      </c>
      <c r="K213" s="20">
        <v>19</v>
      </c>
      <c r="L213" s="18" t="s">
        <v>150</v>
      </c>
      <c r="M213" s="19" t="s">
        <v>12</v>
      </c>
      <c r="N213" s="20">
        <v>25</v>
      </c>
      <c r="O213" s="38" t="s">
        <v>11</v>
      </c>
      <c r="P213" s="39"/>
      <c r="Q213" s="40"/>
      <c r="R213" s="18" t="s">
        <v>150</v>
      </c>
      <c r="S213" s="19" t="s">
        <v>12</v>
      </c>
      <c r="T213" s="20">
        <v>31</v>
      </c>
      <c r="U213" s="18" t="s">
        <v>150</v>
      </c>
      <c r="V213" s="19" t="s">
        <v>12</v>
      </c>
      <c r="W213" s="20">
        <v>32</v>
      </c>
      <c r="X213" s="18" t="s">
        <v>150</v>
      </c>
      <c r="Y213" s="19" t="s">
        <v>12</v>
      </c>
      <c r="Z213" s="20">
        <v>33</v>
      </c>
      <c r="AA213" s="18" t="s">
        <v>150</v>
      </c>
      <c r="AB213" s="19" t="s">
        <v>12</v>
      </c>
      <c r="AC213" s="20">
        <v>34</v>
      </c>
      <c r="AD213" s="18" t="s">
        <v>150</v>
      </c>
      <c r="AE213" s="19" t="s">
        <v>12</v>
      </c>
      <c r="AF213" s="20">
        <v>35</v>
      </c>
      <c r="AG213" s="47">
        <f>COUNTIF(C213:AF214,"○")</f>
        <v>0</v>
      </c>
      <c r="AH213" s="49">
        <f>COUNTIF(C213:AF214,"●")</f>
        <v>0</v>
      </c>
      <c r="AI213" s="49">
        <f>COUNTIF(C213:AF214,"△")</f>
        <v>0</v>
      </c>
      <c r="AJ213" s="49">
        <f t="shared" ref="AJ213" si="338">+AG213*3+AI213*1</f>
        <v>0</v>
      </c>
      <c r="AK213" s="49">
        <f t="shared" ref="AK213" si="339">+E214+H214+K214+N214+Q214+T214+W214+Z214+AC214+AF214</f>
        <v>0</v>
      </c>
      <c r="AL213" s="49">
        <f t="shared" ref="AL213" si="340">+C214+F214+I214+L214+O214+R214+U214+X214+AA214+AD214</f>
        <v>0</v>
      </c>
      <c r="AM213" s="49">
        <f t="shared" ref="AM213" si="341">+RANK(AJ213,$AJ$205:$AJ$223,0)*100+RANK(AK213,$AK$205:$AK$223,1)*10+RANK(AL213,$AL$205:$AL$223,0)</f>
        <v>111</v>
      </c>
      <c r="AN213" s="49">
        <f t="shared" ref="AN213" si="342">+RANK(AM213,$AM$205:$AM$223,1)</f>
        <v>1</v>
      </c>
    </row>
    <row r="214" spans="1:40" ht="15.95" customHeight="1" x14ac:dyDescent="0.15">
      <c r="A214" s="44"/>
      <c r="B214" s="46"/>
      <c r="C214" s="21"/>
      <c r="D214" s="22" t="s">
        <v>12</v>
      </c>
      <c r="E214" s="23"/>
      <c r="F214" s="21"/>
      <c r="G214" s="22" t="s">
        <v>12</v>
      </c>
      <c r="H214" s="23"/>
      <c r="I214" s="21"/>
      <c r="J214" s="22" t="s">
        <v>12</v>
      </c>
      <c r="K214" s="23"/>
      <c r="L214" s="21"/>
      <c r="M214" s="22" t="s">
        <v>12</v>
      </c>
      <c r="N214" s="23"/>
      <c r="O214" s="41"/>
      <c r="P214" s="42"/>
      <c r="Q214" s="43"/>
      <c r="R214" s="21"/>
      <c r="S214" s="22" t="s">
        <v>12</v>
      </c>
      <c r="T214" s="23"/>
      <c r="U214" s="21"/>
      <c r="V214" s="22" t="s">
        <v>12</v>
      </c>
      <c r="W214" s="23"/>
      <c r="X214" s="21"/>
      <c r="Y214" s="22" t="s">
        <v>12</v>
      </c>
      <c r="Z214" s="23"/>
      <c r="AA214" s="21"/>
      <c r="AB214" s="22" t="s">
        <v>12</v>
      </c>
      <c r="AC214" s="23"/>
      <c r="AD214" s="21"/>
      <c r="AE214" s="22" t="s">
        <v>12</v>
      </c>
      <c r="AF214" s="23"/>
      <c r="AG214" s="48"/>
      <c r="AH214" s="50"/>
      <c r="AI214" s="50"/>
      <c r="AJ214" s="50"/>
      <c r="AK214" s="50"/>
      <c r="AL214" s="50"/>
      <c r="AM214" s="50"/>
      <c r="AN214" s="50"/>
    </row>
    <row r="215" spans="1:40" ht="15.95" customHeight="1" x14ac:dyDescent="0.15">
      <c r="A215" s="44">
        <v>76</v>
      </c>
      <c r="B215" s="45" t="str">
        <f>IF(データ２!B152="","",VLOOKUP(A215,データ２!$A$2:$B$200,2))</f>
        <v>エンジェルス</v>
      </c>
      <c r="C215" s="18" t="s">
        <v>150</v>
      </c>
      <c r="D215" s="19" t="s">
        <v>12</v>
      </c>
      <c r="E215" s="20">
        <v>5</v>
      </c>
      <c r="F215" s="18" t="s">
        <v>150</v>
      </c>
      <c r="G215" s="19" t="s">
        <v>12</v>
      </c>
      <c r="H215" s="20">
        <v>13</v>
      </c>
      <c r="I215" s="18" t="s">
        <v>150</v>
      </c>
      <c r="J215" s="19" t="s">
        <v>12</v>
      </c>
      <c r="K215" s="20">
        <v>20</v>
      </c>
      <c r="L215" s="18" t="s">
        <v>150</v>
      </c>
      <c r="M215" s="19" t="s">
        <v>12</v>
      </c>
      <c r="N215" s="20">
        <v>26</v>
      </c>
      <c r="O215" s="18" t="s">
        <v>150</v>
      </c>
      <c r="P215" s="19" t="s">
        <v>12</v>
      </c>
      <c r="Q215" s="20">
        <v>31</v>
      </c>
      <c r="R215" s="38" t="s">
        <v>11</v>
      </c>
      <c r="S215" s="39"/>
      <c r="T215" s="40"/>
      <c r="U215" s="18" t="s">
        <v>150</v>
      </c>
      <c r="V215" s="19" t="s">
        <v>12</v>
      </c>
      <c r="W215" s="20">
        <v>36</v>
      </c>
      <c r="X215" s="18" t="s">
        <v>150</v>
      </c>
      <c r="Y215" s="19" t="s">
        <v>12</v>
      </c>
      <c r="Z215" s="20">
        <v>37</v>
      </c>
      <c r="AA215" s="18" t="s">
        <v>150</v>
      </c>
      <c r="AB215" s="19" t="s">
        <v>12</v>
      </c>
      <c r="AC215" s="20">
        <v>38</v>
      </c>
      <c r="AD215" s="18" t="s">
        <v>150</v>
      </c>
      <c r="AE215" s="19" t="s">
        <v>12</v>
      </c>
      <c r="AF215" s="20">
        <v>39</v>
      </c>
      <c r="AG215" s="47">
        <f>COUNTIF(C215:AF216,"○")</f>
        <v>0</v>
      </c>
      <c r="AH215" s="49">
        <f>COUNTIF(C215:AF216,"●")</f>
        <v>0</v>
      </c>
      <c r="AI215" s="49">
        <f>COUNTIF(C215:AF216,"△")</f>
        <v>0</v>
      </c>
      <c r="AJ215" s="49">
        <f t="shared" ref="AJ215" si="343">+AG215*3+AI215*1</f>
        <v>0</v>
      </c>
      <c r="AK215" s="49">
        <f t="shared" ref="AK215" si="344">+E216+H216+K216+N216+Q216+T216+W216+Z216+AC216+AF216</f>
        <v>0</v>
      </c>
      <c r="AL215" s="49">
        <f t="shared" ref="AL215" si="345">+C216+F216+I216+L216+O216+R216+U216+X216+AA216+AD216</f>
        <v>0</v>
      </c>
      <c r="AM215" s="49">
        <f t="shared" ref="AM215" si="346">+RANK(AJ215,$AJ$205:$AJ$223,0)*100+RANK(AK215,$AK$205:$AK$223,1)*10+RANK(AL215,$AL$205:$AL$223,0)</f>
        <v>111</v>
      </c>
      <c r="AN215" s="49">
        <f t="shared" ref="AN215" si="347">+RANK(AM215,$AM$205:$AM$223,1)</f>
        <v>1</v>
      </c>
    </row>
    <row r="216" spans="1:40" ht="15.95" customHeight="1" x14ac:dyDescent="0.15">
      <c r="A216" s="44"/>
      <c r="B216" s="46"/>
      <c r="C216" s="21"/>
      <c r="D216" s="22" t="s">
        <v>12</v>
      </c>
      <c r="E216" s="23"/>
      <c r="F216" s="21"/>
      <c r="G216" s="22" t="s">
        <v>12</v>
      </c>
      <c r="H216" s="23"/>
      <c r="I216" s="21"/>
      <c r="J216" s="22" t="s">
        <v>12</v>
      </c>
      <c r="K216" s="23"/>
      <c r="L216" s="21"/>
      <c r="M216" s="22" t="s">
        <v>12</v>
      </c>
      <c r="N216" s="23"/>
      <c r="O216" s="21"/>
      <c r="P216" s="22" t="s">
        <v>12</v>
      </c>
      <c r="Q216" s="23"/>
      <c r="R216" s="41"/>
      <c r="S216" s="42"/>
      <c r="T216" s="43"/>
      <c r="U216" s="21"/>
      <c r="V216" s="22" t="s">
        <v>12</v>
      </c>
      <c r="W216" s="23"/>
      <c r="X216" s="21"/>
      <c r="Y216" s="22" t="s">
        <v>12</v>
      </c>
      <c r="Z216" s="23"/>
      <c r="AA216" s="21"/>
      <c r="AB216" s="22" t="s">
        <v>12</v>
      </c>
      <c r="AC216" s="23"/>
      <c r="AD216" s="21"/>
      <c r="AE216" s="22" t="s">
        <v>12</v>
      </c>
      <c r="AF216" s="23"/>
      <c r="AG216" s="48"/>
      <c r="AH216" s="50"/>
      <c r="AI216" s="50"/>
      <c r="AJ216" s="50"/>
      <c r="AK216" s="50"/>
      <c r="AL216" s="50"/>
      <c r="AM216" s="50"/>
      <c r="AN216" s="50"/>
    </row>
    <row r="217" spans="1:40" ht="15.95" customHeight="1" x14ac:dyDescent="0.15">
      <c r="A217" s="44">
        <v>77</v>
      </c>
      <c r="B217" s="45" t="str">
        <f>IF(データ２!B154="","",VLOOKUP(A217,データ２!$A$2:$B$200,2))</f>
        <v>西伊興若潮ジュニア</v>
      </c>
      <c r="C217" s="18" t="s">
        <v>150</v>
      </c>
      <c r="D217" s="19" t="s">
        <v>12</v>
      </c>
      <c r="E217" s="20">
        <v>6</v>
      </c>
      <c r="F217" s="18" t="s">
        <v>150</v>
      </c>
      <c r="G217" s="19" t="s">
        <v>12</v>
      </c>
      <c r="H217" s="20">
        <v>14</v>
      </c>
      <c r="I217" s="18" t="s">
        <v>150</v>
      </c>
      <c r="J217" s="19" t="s">
        <v>12</v>
      </c>
      <c r="K217" s="20">
        <v>21</v>
      </c>
      <c r="L217" s="18" t="s">
        <v>150</v>
      </c>
      <c r="M217" s="19" t="s">
        <v>12</v>
      </c>
      <c r="N217" s="20">
        <v>27</v>
      </c>
      <c r="O217" s="18" t="s">
        <v>150</v>
      </c>
      <c r="P217" s="19" t="s">
        <v>12</v>
      </c>
      <c r="Q217" s="20">
        <v>32</v>
      </c>
      <c r="R217" s="18" t="s">
        <v>150</v>
      </c>
      <c r="S217" s="19" t="s">
        <v>12</v>
      </c>
      <c r="T217" s="20">
        <v>36</v>
      </c>
      <c r="U217" s="38" t="s">
        <v>11</v>
      </c>
      <c r="V217" s="39"/>
      <c r="W217" s="40"/>
      <c r="X217" s="18" t="s">
        <v>150</v>
      </c>
      <c r="Y217" s="19" t="s">
        <v>12</v>
      </c>
      <c r="Z217" s="20">
        <v>40</v>
      </c>
      <c r="AA217" s="18" t="s">
        <v>150</v>
      </c>
      <c r="AB217" s="19" t="s">
        <v>12</v>
      </c>
      <c r="AC217" s="20">
        <v>41</v>
      </c>
      <c r="AD217" s="18" t="s">
        <v>150</v>
      </c>
      <c r="AE217" s="19" t="s">
        <v>12</v>
      </c>
      <c r="AF217" s="20">
        <v>42</v>
      </c>
      <c r="AG217" s="47">
        <f>COUNTIF(C217:AF218,"○")</f>
        <v>0</v>
      </c>
      <c r="AH217" s="49">
        <f>COUNTIF(C217:AF218,"●")</f>
        <v>0</v>
      </c>
      <c r="AI217" s="49">
        <f>COUNTIF(C217:AF218,"△")</f>
        <v>0</v>
      </c>
      <c r="AJ217" s="49">
        <f t="shared" ref="AJ217" si="348">+AG217*3+AI217*1</f>
        <v>0</v>
      </c>
      <c r="AK217" s="49">
        <f t="shared" ref="AK217" si="349">+E218+H218+K218+N218+Q218+T218+W218+Z218+AC218+AF218</f>
        <v>0</v>
      </c>
      <c r="AL217" s="49">
        <f t="shared" ref="AL217" si="350">+C218+F218+I218+L218+O218+R218+U218+X218+AA218+AD218</f>
        <v>0</v>
      </c>
      <c r="AM217" s="49">
        <f t="shared" ref="AM217" si="351">+RANK(AJ217,$AJ$205:$AJ$223,0)*100+RANK(AK217,$AK$205:$AK$223,1)*10+RANK(AL217,$AL$205:$AL$223,0)</f>
        <v>111</v>
      </c>
      <c r="AN217" s="49">
        <f t="shared" ref="AN217" si="352">+RANK(AM217,$AM$205:$AM$223,1)</f>
        <v>1</v>
      </c>
    </row>
    <row r="218" spans="1:40" ht="15.95" customHeight="1" x14ac:dyDescent="0.15">
      <c r="A218" s="44"/>
      <c r="B218" s="46"/>
      <c r="C218" s="21"/>
      <c r="D218" s="22" t="s">
        <v>12</v>
      </c>
      <c r="E218" s="23"/>
      <c r="F218" s="21"/>
      <c r="G218" s="22" t="s">
        <v>12</v>
      </c>
      <c r="H218" s="23"/>
      <c r="I218" s="21"/>
      <c r="J218" s="22" t="s">
        <v>12</v>
      </c>
      <c r="K218" s="23"/>
      <c r="L218" s="21"/>
      <c r="M218" s="22" t="s">
        <v>12</v>
      </c>
      <c r="N218" s="23"/>
      <c r="O218" s="21"/>
      <c r="P218" s="22" t="s">
        <v>12</v>
      </c>
      <c r="Q218" s="23"/>
      <c r="R218" s="21"/>
      <c r="S218" s="22" t="s">
        <v>12</v>
      </c>
      <c r="T218" s="23"/>
      <c r="U218" s="41"/>
      <c r="V218" s="42"/>
      <c r="W218" s="43"/>
      <c r="X218" s="21"/>
      <c r="Y218" s="22" t="s">
        <v>12</v>
      </c>
      <c r="Z218" s="23"/>
      <c r="AA218" s="21"/>
      <c r="AB218" s="22" t="s">
        <v>12</v>
      </c>
      <c r="AC218" s="23"/>
      <c r="AD218" s="21"/>
      <c r="AE218" s="22" t="s">
        <v>12</v>
      </c>
      <c r="AF218" s="23"/>
      <c r="AG218" s="48"/>
      <c r="AH218" s="50"/>
      <c r="AI218" s="50"/>
      <c r="AJ218" s="50"/>
      <c r="AK218" s="50"/>
      <c r="AL218" s="50"/>
      <c r="AM218" s="50"/>
      <c r="AN218" s="50"/>
    </row>
    <row r="219" spans="1:40" ht="15.95" customHeight="1" x14ac:dyDescent="0.15">
      <c r="A219" s="44">
        <v>78</v>
      </c>
      <c r="B219" s="45" t="str">
        <f>IF(データ２!B156="","",VLOOKUP(A219,データ２!$A$2:$B$200,2))</f>
        <v>越中島ブレーブス</v>
      </c>
      <c r="C219" s="18" t="s">
        <v>150</v>
      </c>
      <c r="D219" s="19" t="s">
        <v>12</v>
      </c>
      <c r="E219" s="20">
        <v>7</v>
      </c>
      <c r="F219" s="18" t="s">
        <v>150</v>
      </c>
      <c r="G219" s="19" t="s">
        <v>12</v>
      </c>
      <c r="H219" s="20">
        <v>15</v>
      </c>
      <c r="I219" s="18" t="s">
        <v>150</v>
      </c>
      <c r="J219" s="19" t="s">
        <v>12</v>
      </c>
      <c r="K219" s="20">
        <v>22</v>
      </c>
      <c r="L219" s="18" t="s">
        <v>150</v>
      </c>
      <c r="M219" s="19" t="s">
        <v>12</v>
      </c>
      <c r="N219" s="20">
        <v>28</v>
      </c>
      <c r="O219" s="18" t="s">
        <v>150</v>
      </c>
      <c r="P219" s="19" t="s">
        <v>12</v>
      </c>
      <c r="Q219" s="20">
        <v>33</v>
      </c>
      <c r="R219" s="18" t="s">
        <v>150</v>
      </c>
      <c r="S219" s="19" t="s">
        <v>12</v>
      </c>
      <c r="T219" s="20">
        <v>37</v>
      </c>
      <c r="U219" s="18" t="s">
        <v>150</v>
      </c>
      <c r="V219" s="19" t="s">
        <v>12</v>
      </c>
      <c r="W219" s="20">
        <v>40</v>
      </c>
      <c r="X219" s="38" t="s">
        <v>11</v>
      </c>
      <c r="Y219" s="39"/>
      <c r="Z219" s="40"/>
      <c r="AA219" s="18" t="s">
        <v>150</v>
      </c>
      <c r="AB219" s="19" t="s">
        <v>12</v>
      </c>
      <c r="AC219" s="20">
        <v>43</v>
      </c>
      <c r="AD219" s="18" t="s">
        <v>150</v>
      </c>
      <c r="AE219" s="19" t="s">
        <v>12</v>
      </c>
      <c r="AF219" s="20">
        <v>44</v>
      </c>
      <c r="AG219" s="47">
        <f>COUNTIF(C219:AF220,"○")</f>
        <v>0</v>
      </c>
      <c r="AH219" s="49">
        <f>COUNTIF(C219:AF220,"●")</f>
        <v>0</v>
      </c>
      <c r="AI219" s="49">
        <f>COUNTIF(C219:AF220,"△")</f>
        <v>0</v>
      </c>
      <c r="AJ219" s="49">
        <f t="shared" ref="AJ219" si="353">+AG219*3+AI219*1</f>
        <v>0</v>
      </c>
      <c r="AK219" s="49">
        <f t="shared" ref="AK219" si="354">+E220+H220+K220+N220+Q220+T220+W220+Z220+AC220+AF220</f>
        <v>0</v>
      </c>
      <c r="AL219" s="49">
        <f t="shared" ref="AL219" si="355">+C220+F220+I220+L220+O220+R220+U220+X220+AA220+AD220</f>
        <v>0</v>
      </c>
      <c r="AM219" s="49">
        <f t="shared" ref="AM219" si="356">+RANK(AJ219,$AJ$205:$AJ$223,0)*100+RANK(AK219,$AK$205:$AK$223,1)*10+RANK(AL219,$AL$205:$AL$223,0)</f>
        <v>111</v>
      </c>
      <c r="AN219" s="49">
        <f t="shared" ref="AN219" si="357">+RANK(AM219,$AM$205:$AM$223,1)</f>
        <v>1</v>
      </c>
    </row>
    <row r="220" spans="1:40" ht="15.95" customHeight="1" x14ac:dyDescent="0.15">
      <c r="A220" s="44"/>
      <c r="B220" s="46"/>
      <c r="C220" s="21"/>
      <c r="D220" s="22" t="s">
        <v>12</v>
      </c>
      <c r="E220" s="23"/>
      <c r="F220" s="21"/>
      <c r="G220" s="22" t="s">
        <v>12</v>
      </c>
      <c r="H220" s="23"/>
      <c r="I220" s="21"/>
      <c r="J220" s="22" t="s">
        <v>12</v>
      </c>
      <c r="K220" s="23"/>
      <c r="L220" s="21"/>
      <c r="M220" s="22" t="s">
        <v>12</v>
      </c>
      <c r="N220" s="23"/>
      <c r="O220" s="21"/>
      <c r="P220" s="22" t="s">
        <v>12</v>
      </c>
      <c r="Q220" s="23"/>
      <c r="R220" s="21"/>
      <c r="S220" s="22" t="s">
        <v>12</v>
      </c>
      <c r="T220" s="23"/>
      <c r="U220" s="21"/>
      <c r="V220" s="22" t="s">
        <v>12</v>
      </c>
      <c r="W220" s="23"/>
      <c r="X220" s="41"/>
      <c r="Y220" s="42"/>
      <c r="Z220" s="43"/>
      <c r="AA220" s="21"/>
      <c r="AB220" s="22" t="s">
        <v>12</v>
      </c>
      <c r="AC220" s="23"/>
      <c r="AD220" s="21"/>
      <c r="AE220" s="22" t="s">
        <v>12</v>
      </c>
      <c r="AF220" s="23"/>
      <c r="AG220" s="48"/>
      <c r="AH220" s="50"/>
      <c r="AI220" s="50"/>
      <c r="AJ220" s="50"/>
      <c r="AK220" s="50"/>
      <c r="AL220" s="50"/>
      <c r="AM220" s="50"/>
      <c r="AN220" s="50"/>
    </row>
    <row r="221" spans="1:40" ht="15.95" customHeight="1" x14ac:dyDescent="0.15">
      <c r="A221" s="44">
        <v>79</v>
      </c>
      <c r="B221" s="45" t="str">
        <f>IF(データ２!B158="","",VLOOKUP(A221,データ２!$A$2:$B$200,2))</f>
        <v>品川Ｂレーシング</v>
      </c>
      <c r="C221" s="18" t="s">
        <v>150</v>
      </c>
      <c r="D221" s="19" t="s">
        <v>12</v>
      </c>
      <c r="E221" s="20">
        <v>8</v>
      </c>
      <c r="F221" s="18" t="s">
        <v>150</v>
      </c>
      <c r="G221" s="19" t="s">
        <v>12</v>
      </c>
      <c r="H221" s="20">
        <v>16</v>
      </c>
      <c r="I221" s="18" t="s">
        <v>150</v>
      </c>
      <c r="J221" s="19" t="s">
        <v>12</v>
      </c>
      <c r="K221" s="20">
        <v>23</v>
      </c>
      <c r="L221" s="18" t="s">
        <v>150</v>
      </c>
      <c r="M221" s="19" t="s">
        <v>12</v>
      </c>
      <c r="N221" s="20">
        <v>29</v>
      </c>
      <c r="O221" s="18" t="s">
        <v>150</v>
      </c>
      <c r="P221" s="19" t="s">
        <v>12</v>
      </c>
      <c r="Q221" s="20">
        <v>34</v>
      </c>
      <c r="R221" s="18" t="s">
        <v>150</v>
      </c>
      <c r="S221" s="19" t="s">
        <v>12</v>
      </c>
      <c r="T221" s="20">
        <v>38</v>
      </c>
      <c r="U221" s="18" t="s">
        <v>150</v>
      </c>
      <c r="V221" s="19" t="s">
        <v>12</v>
      </c>
      <c r="W221" s="20">
        <v>41</v>
      </c>
      <c r="X221" s="18" t="s">
        <v>150</v>
      </c>
      <c r="Y221" s="19" t="s">
        <v>12</v>
      </c>
      <c r="Z221" s="20">
        <v>43</v>
      </c>
      <c r="AA221" s="38" t="s">
        <v>11</v>
      </c>
      <c r="AB221" s="39"/>
      <c r="AC221" s="40"/>
      <c r="AD221" s="18" t="s">
        <v>150</v>
      </c>
      <c r="AE221" s="19" t="s">
        <v>12</v>
      </c>
      <c r="AF221" s="20">
        <v>45</v>
      </c>
      <c r="AG221" s="47">
        <f>COUNTIF(C221:AF222,"○")</f>
        <v>0</v>
      </c>
      <c r="AH221" s="49">
        <f>COUNTIF(C221:AF222,"●")</f>
        <v>0</v>
      </c>
      <c r="AI221" s="49">
        <f>COUNTIF(C221:AF222,"△")</f>
        <v>0</v>
      </c>
      <c r="AJ221" s="49">
        <f t="shared" ref="AJ221" si="358">+AG221*3+AI221*1</f>
        <v>0</v>
      </c>
      <c r="AK221" s="49">
        <f t="shared" ref="AK221" si="359">+E222+H222+K222+N222+Q222+T222+W222+Z222+AC222+AF222</f>
        <v>0</v>
      </c>
      <c r="AL221" s="49">
        <f t="shared" ref="AL221" si="360">+C222+F222+I222+L222+O222+R222+U222+X222+AA222+AD222</f>
        <v>0</v>
      </c>
      <c r="AM221" s="49">
        <f t="shared" ref="AM221" si="361">+RANK(AJ221,$AJ$205:$AJ$223,0)*100+RANK(AK221,$AK$205:$AK$223,1)*10+RANK(AL221,$AL$205:$AL$223,0)</f>
        <v>111</v>
      </c>
      <c r="AN221" s="49">
        <f t="shared" ref="AN221" si="362">+RANK(AM221,$AM$205:$AM$223,1)</f>
        <v>1</v>
      </c>
    </row>
    <row r="222" spans="1:40" ht="15.95" customHeight="1" x14ac:dyDescent="0.15">
      <c r="A222" s="44"/>
      <c r="B222" s="46"/>
      <c r="C222" s="21"/>
      <c r="D222" s="22" t="s">
        <v>12</v>
      </c>
      <c r="E222" s="23"/>
      <c r="F222" s="21"/>
      <c r="G222" s="22" t="s">
        <v>12</v>
      </c>
      <c r="H222" s="23"/>
      <c r="I222" s="21"/>
      <c r="J222" s="22" t="s">
        <v>12</v>
      </c>
      <c r="K222" s="23"/>
      <c r="L222" s="21"/>
      <c r="M222" s="22" t="s">
        <v>12</v>
      </c>
      <c r="N222" s="23"/>
      <c r="O222" s="21"/>
      <c r="P222" s="22" t="s">
        <v>12</v>
      </c>
      <c r="Q222" s="23"/>
      <c r="R222" s="21"/>
      <c r="S222" s="22" t="s">
        <v>12</v>
      </c>
      <c r="T222" s="23"/>
      <c r="U222" s="21"/>
      <c r="V222" s="22" t="s">
        <v>12</v>
      </c>
      <c r="W222" s="23"/>
      <c r="X222" s="21"/>
      <c r="Y222" s="22" t="s">
        <v>12</v>
      </c>
      <c r="Z222" s="23"/>
      <c r="AA222" s="41"/>
      <c r="AB222" s="42"/>
      <c r="AC222" s="43"/>
      <c r="AD222" s="21"/>
      <c r="AE222" s="22" t="s">
        <v>12</v>
      </c>
      <c r="AF222" s="23"/>
      <c r="AG222" s="48"/>
      <c r="AH222" s="50"/>
      <c r="AI222" s="50"/>
      <c r="AJ222" s="50"/>
      <c r="AK222" s="50"/>
      <c r="AL222" s="50"/>
      <c r="AM222" s="50"/>
      <c r="AN222" s="50"/>
    </row>
    <row r="223" spans="1:40" ht="15.95" customHeight="1" x14ac:dyDescent="0.15">
      <c r="A223" s="44">
        <v>80</v>
      </c>
      <c r="B223" s="45" t="str">
        <f>IF(データ２!B160="","",VLOOKUP(A223,データ２!$A$2:$B$200,2))</f>
        <v>レッドサンズ</v>
      </c>
      <c r="C223" s="18" t="s">
        <v>150</v>
      </c>
      <c r="D223" s="19" t="s">
        <v>12</v>
      </c>
      <c r="E223" s="20">
        <v>9</v>
      </c>
      <c r="F223" s="18" t="s">
        <v>150</v>
      </c>
      <c r="G223" s="19" t="s">
        <v>12</v>
      </c>
      <c r="H223" s="20">
        <v>17</v>
      </c>
      <c r="I223" s="18" t="s">
        <v>150</v>
      </c>
      <c r="J223" s="19" t="s">
        <v>12</v>
      </c>
      <c r="K223" s="20">
        <v>24</v>
      </c>
      <c r="L223" s="18" t="s">
        <v>150</v>
      </c>
      <c r="M223" s="19" t="s">
        <v>12</v>
      </c>
      <c r="N223" s="20">
        <v>30</v>
      </c>
      <c r="O223" s="18" t="s">
        <v>150</v>
      </c>
      <c r="P223" s="19" t="s">
        <v>12</v>
      </c>
      <c r="Q223" s="20">
        <v>35</v>
      </c>
      <c r="R223" s="18" t="s">
        <v>150</v>
      </c>
      <c r="S223" s="19" t="s">
        <v>12</v>
      </c>
      <c r="T223" s="20">
        <v>39</v>
      </c>
      <c r="U223" s="18" t="s">
        <v>150</v>
      </c>
      <c r="V223" s="19" t="s">
        <v>12</v>
      </c>
      <c r="W223" s="20">
        <v>42</v>
      </c>
      <c r="X223" s="18" t="s">
        <v>150</v>
      </c>
      <c r="Y223" s="19" t="s">
        <v>12</v>
      </c>
      <c r="Z223" s="20">
        <v>44</v>
      </c>
      <c r="AA223" s="18" t="s">
        <v>150</v>
      </c>
      <c r="AB223" s="19" t="s">
        <v>12</v>
      </c>
      <c r="AC223" s="20">
        <v>45</v>
      </c>
      <c r="AD223" s="38" t="s">
        <v>11</v>
      </c>
      <c r="AE223" s="39"/>
      <c r="AF223" s="40"/>
      <c r="AG223" s="47">
        <f>COUNTIF(C223:AF224,"○")</f>
        <v>0</v>
      </c>
      <c r="AH223" s="49">
        <f>COUNTIF(C223:AF224,"●")</f>
        <v>0</v>
      </c>
      <c r="AI223" s="49">
        <f>COUNTIF(C223:AF224,"△")</f>
        <v>0</v>
      </c>
      <c r="AJ223" s="49">
        <f t="shared" ref="AJ223" si="363">+AG223*3+AI223*1</f>
        <v>0</v>
      </c>
      <c r="AK223" s="49">
        <f t="shared" ref="AK223" si="364">+E224+H224+K224+N224+Q224+T224+W224+Z224+AC224+AF224</f>
        <v>0</v>
      </c>
      <c r="AL223" s="49">
        <f t="shared" ref="AL223" si="365">+C224+F224+I224+L224+O224+R224+U224+X224+AA224+AD224</f>
        <v>0</v>
      </c>
      <c r="AM223" s="49">
        <f t="shared" ref="AM223" si="366">+RANK(AJ223,$AJ$205:$AJ$223,0)*100+RANK(AK223,$AK$205:$AK$223,1)*10+RANK(AL223,$AL$205:$AL$223,0)</f>
        <v>111</v>
      </c>
      <c r="AN223" s="49">
        <f t="shared" ref="AN223" si="367">+RANK(AM223,$AM$205:$AM$223,1)</f>
        <v>1</v>
      </c>
    </row>
    <row r="224" spans="1:40" ht="15.95" customHeight="1" x14ac:dyDescent="0.15">
      <c r="A224" s="44"/>
      <c r="B224" s="46"/>
      <c r="C224" s="21"/>
      <c r="D224" s="22" t="s">
        <v>12</v>
      </c>
      <c r="E224" s="23"/>
      <c r="F224" s="21"/>
      <c r="G224" s="22" t="s">
        <v>12</v>
      </c>
      <c r="H224" s="23"/>
      <c r="I224" s="21"/>
      <c r="J224" s="22" t="s">
        <v>12</v>
      </c>
      <c r="K224" s="23"/>
      <c r="L224" s="21"/>
      <c r="M224" s="22" t="s">
        <v>12</v>
      </c>
      <c r="N224" s="23"/>
      <c r="O224" s="21"/>
      <c r="P224" s="22" t="s">
        <v>12</v>
      </c>
      <c r="Q224" s="23"/>
      <c r="R224" s="21"/>
      <c r="S224" s="22" t="s">
        <v>12</v>
      </c>
      <c r="T224" s="23"/>
      <c r="U224" s="21"/>
      <c r="V224" s="22" t="s">
        <v>12</v>
      </c>
      <c r="W224" s="23"/>
      <c r="X224" s="21"/>
      <c r="Y224" s="22" t="s">
        <v>12</v>
      </c>
      <c r="Z224" s="23"/>
      <c r="AA224" s="21"/>
      <c r="AB224" s="22" t="s">
        <v>12</v>
      </c>
      <c r="AC224" s="23"/>
      <c r="AD224" s="41"/>
      <c r="AE224" s="42"/>
      <c r="AF224" s="43"/>
      <c r="AG224" s="48"/>
      <c r="AH224" s="50"/>
      <c r="AI224" s="50"/>
      <c r="AJ224" s="50"/>
      <c r="AK224" s="50"/>
      <c r="AL224" s="50"/>
      <c r="AM224" s="50"/>
      <c r="AN224" s="50"/>
    </row>
    <row r="232" spans="1:40" x14ac:dyDescent="0.15">
      <c r="B232" s="8" t="str">
        <f>+データ１!$B$2</f>
        <v>2018/2/18</v>
      </c>
      <c r="C232" s="5" t="str">
        <f>+データ１!$B$4</f>
        <v xml:space="preserve">2018年 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40" ht="129.94999999999999" customHeight="1" x14ac:dyDescent="0.15">
      <c r="B233" s="16" t="str">
        <f>+データ１!B22</f>
        <v>スーパーリ－グ 　　                  　　　 第１２回大会  　　　        　Ｉブロック     　　              ２０１８</v>
      </c>
      <c r="C233" s="51" t="str">
        <f>+IF(B234="","",+B234)</f>
        <v>トゥールスジュニア</v>
      </c>
      <c r="D233" s="52"/>
      <c r="E233" s="53"/>
      <c r="F233" s="51" t="str">
        <f>+IF(B236="","",+B236)</f>
        <v>レッドファイヤーズ</v>
      </c>
      <c r="G233" s="52"/>
      <c r="H233" s="53"/>
      <c r="I233" s="51" t="str">
        <f>+IF(B238="","",+B238)</f>
        <v>中央フェニックス</v>
      </c>
      <c r="J233" s="52"/>
      <c r="K233" s="53"/>
      <c r="L233" s="51" t="str">
        <f>+IF(B240="","",+B240)</f>
        <v>高井戸東少年野球</v>
      </c>
      <c r="M233" s="52"/>
      <c r="N233" s="53"/>
      <c r="O233" s="51" t="str">
        <f>+IF(B242="","",+B242)</f>
        <v>コンバッツ</v>
      </c>
      <c r="P233" s="52"/>
      <c r="Q233" s="53"/>
      <c r="R233" s="51" t="str">
        <f>+IF(B244="","",+B244)</f>
        <v>烏山ウイングス</v>
      </c>
      <c r="S233" s="52"/>
      <c r="T233" s="53"/>
      <c r="U233" s="51" t="str">
        <f>+IF(B246="","",+B246)</f>
        <v>江東ジョーズ</v>
      </c>
      <c r="V233" s="52"/>
      <c r="W233" s="53"/>
      <c r="X233" s="51" t="str">
        <f>+IF(B248="","",+B248)</f>
        <v>興宮ファイターズ</v>
      </c>
      <c r="Y233" s="52"/>
      <c r="Z233" s="53"/>
      <c r="AA233" s="51" t="str">
        <f>+IF(B250="","",+B250)</f>
        <v>オール麻布</v>
      </c>
      <c r="AB233" s="52"/>
      <c r="AC233" s="53"/>
      <c r="AD233" s="51" t="str">
        <f>+IF(B252="","",+B252)</f>
        <v>品川レインボーズ</v>
      </c>
      <c r="AE233" s="52"/>
      <c r="AF233" s="53"/>
      <c r="AG233" s="17" t="s">
        <v>0</v>
      </c>
      <c r="AH233" s="11" t="s">
        <v>1</v>
      </c>
      <c r="AI233" s="11" t="s">
        <v>2</v>
      </c>
      <c r="AJ233" s="9" t="s">
        <v>6</v>
      </c>
      <c r="AK233" s="10" t="s">
        <v>8</v>
      </c>
      <c r="AL233" s="10" t="s">
        <v>9</v>
      </c>
      <c r="AM233" s="10" t="s">
        <v>101</v>
      </c>
      <c r="AN233" s="9" t="s">
        <v>7</v>
      </c>
    </row>
    <row r="234" spans="1:40" ht="15.95" customHeight="1" x14ac:dyDescent="0.15">
      <c r="A234" s="44">
        <v>81</v>
      </c>
      <c r="B234" s="45" t="str">
        <f>IF(データ２!B162="","",VLOOKUP(A234,データ２!$A$2:$B$200,2))</f>
        <v>トゥールスジュニア</v>
      </c>
      <c r="C234" s="38" t="s">
        <v>11</v>
      </c>
      <c r="D234" s="39"/>
      <c r="E234" s="40"/>
      <c r="F234" s="18" t="s">
        <v>149</v>
      </c>
      <c r="G234" s="19" t="s">
        <v>12</v>
      </c>
      <c r="H234" s="20">
        <v>1</v>
      </c>
      <c r="I234" s="18" t="s">
        <v>149</v>
      </c>
      <c r="J234" s="19" t="s">
        <v>12</v>
      </c>
      <c r="K234" s="20">
        <v>2</v>
      </c>
      <c r="L234" s="18" t="s">
        <v>149</v>
      </c>
      <c r="M234" s="19" t="s">
        <v>12</v>
      </c>
      <c r="N234" s="20">
        <v>3</v>
      </c>
      <c r="O234" s="18" t="s">
        <v>149</v>
      </c>
      <c r="P234" s="19" t="s">
        <v>12</v>
      </c>
      <c r="Q234" s="20">
        <v>4</v>
      </c>
      <c r="R234" s="18" t="s">
        <v>149</v>
      </c>
      <c r="S234" s="19" t="s">
        <v>12</v>
      </c>
      <c r="T234" s="20">
        <v>5</v>
      </c>
      <c r="U234" s="18" t="s">
        <v>149</v>
      </c>
      <c r="V234" s="19" t="s">
        <v>12</v>
      </c>
      <c r="W234" s="20">
        <v>6</v>
      </c>
      <c r="X234" s="18" t="s">
        <v>149</v>
      </c>
      <c r="Y234" s="19" t="s">
        <v>12</v>
      </c>
      <c r="Z234" s="20">
        <v>7</v>
      </c>
      <c r="AA234" s="18" t="s">
        <v>149</v>
      </c>
      <c r="AB234" s="19" t="s">
        <v>12</v>
      </c>
      <c r="AC234" s="20">
        <v>8</v>
      </c>
      <c r="AD234" s="18" t="s">
        <v>149</v>
      </c>
      <c r="AE234" s="19" t="s">
        <v>12</v>
      </c>
      <c r="AF234" s="20">
        <v>9</v>
      </c>
      <c r="AG234" s="47">
        <f>COUNTIF(C234:AF235,"○")</f>
        <v>0</v>
      </c>
      <c r="AH234" s="49">
        <f>COUNTIF(C234:AF235,"●")</f>
        <v>0</v>
      </c>
      <c r="AI234" s="49">
        <f>COUNTIF(C234:AF235,"△")</f>
        <v>0</v>
      </c>
      <c r="AJ234" s="49">
        <f t="shared" ref="AJ234" si="368">+AG234*3+AI234*1</f>
        <v>0</v>
      </c>
      <c r="AK234" s="49">
        <f>+E235+H235+K235+N235+Q235+T235+W235+Z235+AC235+AF235</f>
        <v>0</v>
      </c>
      <c r="AL234" s="49">
        <f>+C235+F235+I235+L235+O235+R235+U235+X235+AA235+AD235</f>
        <v>0</v>
      </c>
      <c r="AM234" s="49">
        <f>+RANK(AJ234,$AJ$234:$AJ$252,0)*100+RANK(AK234,$AK$234:$AK$252,1)*10+RANK(AL234,$AL$234:$AL$252,0)</f>
        <v>111</v>
      </c>
      <c r="AN234" s="49">
        <f>+RANK(AM234,$AM$234:$AM$252,1)</f>
        <v>1</v>
      </c>
    </row>
    <row r="235" spans="1:40" ht="15.95" customHeight="1" x14ac:dyDescent="0.15">
      <c r="A235" s="44"/>
      <c r="B235" s="46"/>
      <c r="C235" s="41"/>
      <c r="D235" s="42"/>
      <c r="E235" s="43"/>
      <c r="F235" s="21"/>
      <c r="G235" s="22" t="s">
        <v>12</v>
      </c>
      <c r="H235" s="23"/>
      <c r="I235" s="21"/>
      <c r="J235" s="22" t="s">
        <v>12</v>
      </c>
      <c r="K235" s="23"/>
      <c r="L235" s="21"/>
      <c r="M235" s="22" t="s">
        <v>12</v>
      </c>
      <c r="N235" s="23"/>
      <c r="O235" s="21"/>
      <c r="P235" s="22" t="s">
        <v>12</v>
      </c>
      <c r="Q235" s="23"/>
      <c r="R235" s="21"/>
      <c r="S235" s="22" t="s">
        <v>12</v>
      </c>
      <c r="T235" s="23"/>
      <c r="U235" s="21"/>
      <c r="V235" s="22" t="s">
        <v>12</v>
      </c>
      <c r="W235" s="23"/>
      <c r="X235" s="21"/>
      <c r="Y235" s="22" t="s">
        <v>12</v>
      </c>
      <c r="Z235" s="23"/>
      <c r="AA235" s="21"/>
      <c r="AB235" s="22" t="s">
        <v>12</v>
      </c>
      <c r="AC235" s="23"/>
      <c r="AD235" s="21"/>
      <c r="AE235" s="22" t="s">
        <v>12</v>
      </c>
      <c r="AF235" s="23"/>
      <c r="AG235" s="48"/>
      <c r="AH235" s="50"/>
      <c r="AI235" s="50"/>
      <c r="AJ235" s="50"/>
      <c r="AK235" s="50"/>
      <c r="AL235" s="50"/>
      <c r="AM235" s="50"/>
      <c r="AN235" s="50"/>
    </row>
    <row r="236" spans="1:40" ht="15.95" customHeight="1" x14ac:dyDescent="0.15">
      <c r="A236" s="44">
        <v>82</v>
      </c>
      <c r="B236" s="45" t="str">
        <f>IF(データ２!B164="","",VLOOKUP(A236,データ２!$A$2:$B$200,2))</f>
        <v>レッドファイヤーズ</v>
      </c>
      <c r="C236" s="18" t="s">
        <v>149</v>
      </c>
      <c r="D236" s="19" t="s">
        <v>12</v>
      </c>
      <c r="E236" s="20">
        <v>1</v>
      </c>
      <c r="F236" s="38" t="s">
        <v>11</v>
      </c>
      <c r="G236" s="39"/>
      <c r="H236" s="40"/>
      <c r="I236" s="18" t="s">
        <v>149</v>
      </c>
      <c r="J236" s="19" t="s">
        <v>12</v>
      </c>
      <c r="K236" s="20">
        <v>10</v>
      </c>
      <c r="L236" s="18" t="s">
        <v>149</v>
      </c>
      <c r="M236" s="19" t="s">
        <v>12</v>
      </c>
      <c r="N236" s="20">
        <v>11</v>
      </c>
      <c r="O236" s="18" t="s">
        <v>149</v>
      </c>
      <c r="P236" s="19" t="s">
        <v>12</v>
      </c>
      <c r="Q236" s="20">
        <v>12</v>
      </c>
      <c r="R236" s="18" t="s">
        <v>149</v>
      </c>
      <c r="S236" s="19" t="s">
        <v>12</v>
      </c>
      <c r="T236" s="20">
        <v>13</v>
      </c>
      <c r="U236" s="18" t="s">
        <v>149</v>
      </c>
      <c r="V236" s="19" t="s">
        <v>12</v>
      </c>
      <c r="W236" s="20">
        <v>14</v>
      </c>
      <c r="X236" s="18" t="s">
        <v>149</v>
      </c>
      <c r="Y236" s="19" t="s">
        <v>12</v>
      </c>
      <c r="Z236" s="20">
        <v>15</v>
      </c>
      <c r="AA236" s="18" t="s">
        <v>149</v>
      </c>
      <c r="AB236" s="19" t="s">
        <v>12</v>
      </c>
      <c r="AC236" s="20">
        <v>16</v>
      </c>
      <c r="AD236" s="18" t="s">
        <v>149</v>
      </c>
      <c r="AE236" s="19" t="s">
        <v>12</v>
      </c>
      <c r="AF236" s="20">
        <v>17</v>
      </c>
      <c r="AG236" s="47">
        <f>COUNTIF(C236:AF237,"○")</f>
        <v>0</v>
      </c>
      <c r="AH236" s="49">
        <f>COUNTIF(C236:AF237,"●")</f>
        <v>0</v>
      </c>
      <c r="AI236" s="49">
        <f>COUNTIF(C236:AF237,"△")</f>
        <v>0</v>
      </c>
      <c r="AJ236" s="49">
        <f t="shared" ref="AJ236" si="369">+AG236*3+AI236*1</f>
        <v>0</v>
      </c>
      <c r="AK236" s="49">
        <f t="shared" ref="AK236" si="370">+E237+H237+K237+N237+Q237+T237+W237+Z237+AC237+AF237</f>
        <v>0</v>
      </c>
      <c r="AL236" s="49">
        <f t="shared" ref="AL236" si="371">+C237+F237+I237+L237+O237+R237+U237+X237+AA237+AD237</f>
        <v>0</v>
      </c>
      <c r="AM236" s="49">
        <f t="shared" ref="AM236" si="372">+RANK(AJ236,$AJ$234:$AJ$252,0)*100+RANK(AK236,$AK$234:$AK$252,1)*10+RANK(AL236,$AL$234:$AL$252,0)</f>
        <v>111</v>
      </c>
      <c r="AN236" s="49">
        <f t="shared" ref="AN236" si="373">+RANK(AM236,$AM$234:$AM$252,1)</f>
        <v>1</v>
      </c>
    </row>
    <row r="237" spans="1:40" ht="15.95" customHeight="1" x14ac:dyDescent="0.15">
      <c r="A237" s="44"/>
      <c r="B237" s="46"/>
      <c r="C237" s="21"/>
      <c r="D237" s="22" t="s">
        <v>12</v>
      </c>
      <c r="E237" s="23"/>
      <c r="F237" s="41"/>
      <c r="G237" s="42"/>
      <c r="H237" s="43"/>
      <c r="I237" s="21"/>
      <c r="J237" s="22" t="s">
        <v>12</v>
      </c>
      <c r="K237" s="23"/>
      <c r="L237" s="21"/>
      <c r="M237" s="22" t="s">
        <v>12</v>
      </c>
      <c r="N237" s="23"/>
      <c r="O237" s="21"/>
      <c r="P237" s="22" t="s">
        <v>12</v>
      </c>
      <c r="Q237" s="23"/>
      <c r="R237" s="21"/>
      <c r="S237" s="22" t="s">
        <v>12</v>
      </c>
      <c r="T237" s="23"/>
      <c r="U237" s="21"/>
      <c r="V237" s="22" t="s">
        <v>12</v>
      </c>
      <c r="W237" s="23"/>
      <c r="X237" s="21"/>
      <c r="Y237" s="22" t="s">
        <v>12</v>
      </c>
      <c r="Z237" s="23"/>
      <c r="AA237" s="21"/>
      <c r="AB237" s="22" t="s">
        <v>12</v>
      </c>
      <c r="AC237" s="23"/>
      <c r="AD237" s="21"/>
      <c r="AE237" s="22" t="s">
        <v>12</v>
      </c>
      <c r="AF237" s="23"/>
      <c r="AG237" s="48"/>
      <c r="AH237" s="50"/>
      <c r="AI237" s="50"/>
      <c r="AJ237" s="50"/>
      <c r="AK237" s="50"/>
      <c r="AL237" s="50"/>
      <c r="AM237" s="50"/>
      <c r="AN237" s="50"/>
    </row>
    <row r="238" spans="1:40" ht="15.95" customHeight="1" x14ac:dyDescent="0.15">
      <c r="A238" s="44">
        <v>83</v>
      </c>
      <c r="B238" s="45" t="str">
        <f>IF(データ２!B166="","",VLOOKUP(A238,データ２!$A$2:$B$200,2))</f>
        <v>中央フェニックス</v>
      </c>
      <c r="C238" s="18" t="s">
        <v>149</v>
      </c>
      <c r="D238" s="19" t="s">
        <v>12</v>
      </c>
      <c r="E238" s="20">
        <v>2</v>
      </c>
      <c r="F238" s="18" t="s">
        <v>149</v>
      </c>
      <c r="G238" s="19" t="s">
        <v>12</v>
      </c>
      <c r="H238" s="20">
        <v>10</v>
      </c>
      <c r="I238" s="38" t="s">
        <v>11</v>
      </c>
      <c r="J238" s="39"/>
      <c r="K238" s="40"/>
      <c r="L238" s="18" t="s">
        <v>149</v>
      </c>
      <c r="M238" s="19" t="s">
        <v>12</v>
      </c>
      <c r="N238" s="20">
        <v>18</v>
      </c>
      <c r="O238" s="18" t="s">
        <v>149</v>
      </c>
      <c r="P238" s="19" t="s">
        <v>12</v>
      </c>
      <c r="Q238" s="20">
        <v>19</v>
      </c>
      <c r="R238" s="18" t="s">
        <v>149</v>
      </c>
      <c r="S238" s="19" t="s">
        <v>12</v>
      </c>
      <c r="T238" s="20">
        <v>20</v>
      </c>
      <c r="U238" s="18" t="s">
        <v>149</v>
      </c>
      <c r="V238" s="19" t="s">
        <v>12</v>
      </c>
      <c r="W238" s="20">
        <v>21</v>
      </c>
      <c r="X238" s="18" t="s">
        <v>149</v>
      </c>
      <c r="Y238" s="19" t="s">
        <v>12</v>
      </c>
      <c r="Z238" s="20">
        <v>22</v>
      </c>
      <c r="AA238" s="18" t="s">
        <v>149</v>
      </c>
      <c r="AB238" s="19" t="s">
        <v>12</v>
      </c>
      <c r="AC238" s="20">
        <v>23</v>
      </c>
      <c r="AD238" s="18" t="s">
        <v>149</v>
      </c>
      <c r="AE238" s="19" t="s">
        <v>12</v>
      </c>
      <c r="AF238" s="20">
        <v>24</v>
      </c>
      <c r="AG238" s="47">
        <f>COUNTIF(C238:AF239,"○")</f>
        <v>0</v>
      </c>
      <c r="AH238" s="49">
        <f>COUNTIF(C238:AF239,"●")</f>
        <v>0</v>
      </c>
      <c r="AI238" s="49">
        <f>COUNTIF(C238:AF239,"△")</f>
        <v>0</v>
      </c>
      <c r="AJ238" s="49">
        <f t="shared" ref="AJ238" si="374">+AG238*3+AI238*1</f>
        <v>0</v>
      </c>
      <c r="AK238" s="49">
        <f t="shared" ref="AK238" si="375">+E239+H239+K239+N239+Q239+T239+W239+Z239+AC239+AF239</f>
        <v>0</v>
      </c>
      <c r="AL238" s="49">
        <f t="shared" ref="AL238" si="376">+C239+F239+I239+L239+O239+R239+U239+X239+AA239+AD239</f>
        <v>0</v>
      </c>
      <c r="AM238" s="49">
        <f t="shared" ref="AM238" si="377">+RANK(AJ238,$AJ$234:$AJ$252,0)*100+RANK(AK238,$AK$234:$AK$252,1)*10+RANK(AL238,$AL$234:$AL$252,0)</f>
        <v>111</v>
      </c>
      <c r="AN238" s="49">
        <f t="shared" ref="AN238" si="378">+RANK(AM238,$AM$234:$AM$252,1)</f>
        <v>1</v>
      </c>
    </row>
    <row r="239" spans="1:40" ht="15.95" customHeight="1" x14ac:dyDescent="0.15">
      <c r="A239" s="44"/>
      <c r="B239" s="46"/>
      <c r="C239" s="21"/>
      <c r="D239" s="22" t="s">
        <v>12</v>
      </c>
      <c r="E239" s="23"/>
      <c r="F239" s="21"/>
      <c r="G239" s="22" t="s">
        <v>12</v>
      </c>
      <c r="H239" s="23"/>
      <c r="I239" s="41"/>
      <c r="J239" s="42"/>
      <c r="K239" s="43"/>
      <c r="L239" s="21"/>
      <c r="M239" s="22" t="s">
        <v>12</v>
      </c>
      <c r="N239" s="23"/>
      <c r="O239" s="21"/>
      <c r="P239" s="22" t="s">
        <v>12</v>
      </c>
      <c r="Q239" s="23"/>
      <c r="R239" s="21"/>
      <c r="S239" s="22" t="s">
        <v>12</v>
      </c>
      <c r="T239" s="23"/>
      <c r="U239" s="21"/>
      <c r="V239" s="22" t="s">
        <v>12</v>
      </c>
      <c r="W239" s="23"/>
      <c r="X239" s="21"/>
      <c r="Y239" s="22" t="s">
        <v>12</v>
      </c>
      <c r="Z239" s="23"/>
      <c r="AA239" s="21"/>
      <c r="AB239" s="22" t="s">
        <v>12</v>
      </c>
      <c r="AC239" s="23"/>
      <c r="AD239" s="21"/>
      <c r="AE239" s="22" t="s">
        <v>12</v>
      </c>
      <c r="AF239" s="23"/>
      <c r="AG239" s="48"/>
      <c r="AH239" s="50"/>
      <c r="AI239" s="50"/>
      <c r="AJ239" s="50"/>
      <c r="AK239" s="50"/>
      <c r="AL239" s="50"/>
      <c r="AM239" s="50"/>
      <c r="AN239" s="50"/>
    </row>
    <row r="240" spans="1:40" ht="15.95" customHeight="1" x14ac:dyDescent="0.15">
      <c r="A240" s="44">
        <v>84</v>
      </c>
      <c r="B240" s="45" t="str">
        <f>IF(データ２!B168="","",VLOOKUP(A240,データ２!$A$2:$B$200,2))</f>
        <v>高井戸東少年野球</v>
      </c>
      <c r="C240" s="18" t="s">
        <v>149</v>
      </c>
      <c r="D240" s="19" t="s">
        <v>12</v>
      </c>
      <c r="E240" s="20">
        <v>3</v>
      </c>
      <c r="F240" s="18" t="s">
        <v>149</v>
      </c>
      <c r="G240" s="19" t="s">
        <v>12</v>
      </c>
      <c r="H240" s="20">
        <v>11</v>
      </c>
      <c r="I240" s="18" t="s">
        <v>149</v>
      </c>
      <c r="J240" s="19" t="s">
        <v>12</v>
      </c>
      <c r="K240" s="20">
        <v>18</v>
      </c>
      <c r="L240" s="38" t="s">
        <v>11</v>
      </c>
      <c r="M240" s="39"/>
      <c r="N240" s="40"/>
      <c r="O240" s="18" t="s">
        <v>149</v>
      </c>
      <c r="P240" s="19" t="s">
        <v>12</v>
      </c>
      <c r="Q240" s="20">
        <v>25</v>
      </c>
      <c r="R240" s="18" t="s">
        <v>149</v>
      </c>
      <c r="S240" s="19" t="s">
        <v>12</v>
      </c>
      <c r="T240" s="20">
        <v>26</v>
      </c>
      <c r="U240" s="18" t="s">
        <v>149</v>
      </c>
      <c r="V240" s="19" t="s">
        <v>12</v>
      </c>
      <c r="W240" s="20">
        <v>27</v>
      </c>
      <c r="X240" s="18" t="s">
        <v>149</v>
      </c>
      <c r="Y240" s="19" t="s">
        <v>12</v>
      </c>
      <c r="Z240" s="20">
        <v>28</v>
      </c>
      <c r="AA240" s="18" t="s">
        <v>149</v>
      </c>
      <c r="AB240" s="19" t="s">
        <v>12</v>
      </c>
      <c r="AC240" s="20">
        <v>29</v>
      </c>
      <c r="AD240" s="18" t="s">
        <v>149</v>
      </c>
      <c r="AE240" s="19" t="s">
        <v>12</v>
      </c>
      <c r="AF240" s="20">
        <v>30</v>
      </c>
      <c r="AG240" s="47">
        <f>COUNTIF(C240:AF241,"○")</f>
        <v>0</v>
      </c>
      <c r="AH240" s="49">
        <f>COUNTIF(C240:AF241,"●")</f>
        <v>0</v>
      </c>
      <c r="AI240" s="49">
        <f>COUNTIF(C240:AF241,"△")</f>
        <v>0</v>
      </c>
      <c r="AJ240" s="49">
        <f t="shared" ref="AJ240" si="379">+AG240*3+AI240*1</f>
        <v>0</v>
      </c>
      <c r="AK240" s="49">
        <f t="shared" ref="AK240" si="380">+E241+H241+K241+N241+Q241+T241+W241+Z241+AC241+AF241</f>
        <v>0</v>
      </c>
      <c r="AL240" s="49">
        <f t="shared" ref="AL240" si="381">+C241+F241+I241+L241+O241+R241+U241+X241+AA241+AD241</f>
        <v>0</v>
      </c>
      <c r="AM240" s="49">
        <f t="shared" ref="AM240" si="382">+RANK(AJ240,$AJ$234:$AJ$252,0)*100+RANK(AK240,$AK$234:$AK$252,1)*10+RANK(AL240,$AL$234:$AL$252,0)</f>
        <v>111</v>
      </c>
      <c r="AN240" s="49">
        <f t="shared" ref="AN240" si="383">+RANK(AM240,$AM$234:$AM$252,1)</f>
        <v>1</v>
      </c>
    </row>
    <row r="241" spans="1:40" ht="15.95" customHeight="1" x14ac:dyDescent="0.15">
      <c r="A241" s="44"/>
      <c r="B241" s="46"/>
      <c r="C241" s="21"/>
      <c r="D241" s="22" t="s">
        <v>12</v>
      </c>
      <c r="E241" s="23"/>
      <c r="F241" s="21"/>
      <c r="G241" s="22" t="s">
        <v>12</v>
      </c>
      <c r="H241" s="23"/>
      <c r="I241" s="21"/>
      <c r="J241" s="22" t="s">
        <v>12</v>
      </c>
      <c r="K241" s="23"/>
      <c r="L241" s="41"/>
      <c r="M241" s="42"/>
      <c r="N241" s="43"/>
      <c r="O241" s="21"/>
      <c r="P241" s="22" t="s">
        <v>12</v>
      </c>
      <c r="Q241" s="23"/>
      <c r="R241" s="21"/>
      <c r="S241" s="22" t="s">
        <v>12</v>
      </c>
      <c r="T241" s="23"/>
      <c r="U241" s="21"/>
      <c r="V241" s="22" t="s">
        <v>12</v>
      </c>
      <c r="W241" s="23"/>
      <c r="X241" s="21"/>
      <c r="Y241" s="22" t="s">
        <v>12</v>
      </c>
      <c r="Z241" s="23"/>
      <c r="AA241" s="21"/>
      <c r="AB241" s="22" t="s">
        <v>12</v>
      </c>
      <c r="AC241" s="23"/>
      <c r="AD241" s="21"/>
      <c r="AE241" s="22" t="s">
        <v>12</v>
      </c>
      <c r="AF241" s="23"/>
      <c r="AG241" s="48"/>
      <c r="AH241" s="50"/>
      <c r="AI241" s="50"/>
      <c r="AJ241" s="50"/>
      <c r="AK241" s="50"/>
      <c r="AL241" s="50"/>
      <c r="AM241" s="50"/>
      <c r="AN241" s="50"/>
    </row>
    <row r="242" spans="1:40" ht="15.95" customHeight="1" x14ac:dyDescent="0.15">
      <c r="A242" s="44">
        <v>85</v>
      </c>
      <c r="B242" s="45" t="str">
        <f>IF(データ２!B170="","",VLOOKUP(A242,データ２!$A$2:$B$200,2))</f>
        <v>コンバッツ</v>
      </c>
      <c r="C242" s="18" t="s">
        <v>149</v>
      </c>
      <c r="D242" s="19" t="s">
        <v>12</v>
      </c>
      <c r="E242" s="20">
        <v>4</v>
      </c>
      <c r="F242" s="18" t="s">
        <v>149</v>
      </c>
      <c r="G242" s="19" t="s">
        <v>12</v>
      </c>
      <c r="H242" s="20">
        <v>12</v>
      </c>
      <c r="I242" s="18" t="s">
        <v>149</v>
      </c>
      <c r="J242" s="19" t="s">
        <v>12</v>
      </c>
      <c r="K242" s="20">
        <v>19</v>
      </c>
      <c r="L242" s="18" t="s">
        <v>149</v>
      </c>
      <c r="M242" s="19" t="s">
        <v>12</v>
      </c>
      <c r="N242" s="20">
        <v>25</v>
      </c>
      <c r="O242" s="38" t="s">
        <v>11</v>
      </c>
      <c r="P242" s="39"/>
      <c r="Q242" s="40"/>
      <c r="R242" s="18" t="s">
        <v>149</v>
      </c>
      <c r="S242" s="19" t="s">
        <v>12</v>
      </c>
      <c r="T242" s="20">
        <v>31</v>
      </c>
      <c r="U242" s="18" t="s">
        <v>149</v>
      </c>
      <c r="V242" s="19" t="s">
        <v>12</v>
      </c>
      <c r="W242" s="20">
        <v>32</v>
      </c>
      <c r="X242" s="18" t="s">
        <v>149</v>
      </c>
      <c r="Y242" s="19" t="s">
        <v>12</v>
      </c>
      <c r="Z242" s="20">
        <v>33</v>
      </c>
      <c r="AA242" s="18" t="s">
        <v>149</v>
      </c>
      <c r="AB242" s="19" t="s">
        <v>12</v>
      </c>
      <c r="AC242" s="20">
        <v>34</v>
      </c>
      <c r="AD242" s="18" t="s">
        <v>149</v>
      </c>
      <c r="AE242" s="19" t="s">
        <v>12</v>
      </c>
      <c r="AF242" s="20">
        <v>35</v>
      </c>
      <c r="AG242" s="47">
        <f>COUNTIF(C242:AF243,"○")</f>
        <v>0</v>
      </c>
      <c r="AH242" s="49">
        <f>COUNTIF(C242:AF243,"●")</f>
        <v>0</v>
      </c>
      <c r="AI242" s="49">
        <f>COUNTIF(C242:AF243,"△")</f>
        <v>0</v>
      </c>
      <c r="AJ242" s="49">
        <f t="shared" ref="AJ242" si="384">+AG242*3+AI242*1</f>
        <v>0</v>
      </c>
      <c r="AK242" s="49">
        <f t="shared" ref="AK242" si="385">+E243+H243+K243+N243+Q243+T243+W243+Z243+AC243+AF243</f>
        <v>0</v>
      </c>
      <c r="AL242" s="49">
        <f t="shared" ref="AL242" si="386">+C243+F243+I243+L243+O243+R243+U243+X243+AA243+AD243</f>
        <v>0</v>
      </c>
      <c r="AM242" s="49">
        <f t="shared" ref="AM242" si="387">+RANK(AJ242,$AJ$234:$AJ$252,0)*100+RANK(AK242,$AK$234:$AK$252,1)*10+RANK(AL242,$AL$234:$AL$252,0)</f>
        <v>111</v>
      </c>
      <c r="AN242" s="49">
        <f t="shared" ref="AN242" si="388">+RANK(AM242,$AM$234:$AM$252,1)</f>
        <v>1</v>
      </c>
    </row>
    <row r="243" spans="1:40" ht="15.95" customHeight="1" x14ac:dyDescent="0.15">
      <c r="A243" s="44"/>
      <c r="B243" s="46"/>
      <c r="C243" s="21"/>
      <c r="D243" s="22" t="s">
        <v>12</v>
      </c>
      <c r="E243" s="23"/>
      <c r="F243" s="21"/>
      <c r="G243" s="22" t="s">
        <v>12</v>
      </c>
      <c r="H243" s="23"/>
      <c r="I243" s="21"/>
      <c r="J243" s="22" t="s">
        <v>12</v>
      </c>
      <c r="K243" s="23"/>
      <c r="L243" s="21"/>
      <c r="M243" s="22" t="s">
        <v>12</v>
      </c>
      <c r="N243" s="23"/>
      <c r="O243" s="41"/>
      <c r="P243" s="42"/>
      <c r="Q243" s="43"/>
      <c r="R243" s="21"/>
      <c r="S243" s="22" t="s">
        <v>12</v>
      </c>
      <c r="T243" s="23"/>
      <c r="U243" s="21"/>
      <c r="V243" s="22" t="s">
        <v>12</v>
      </c>
      <c r="W243" s="23"/>
      <c r="X243" s="21"/>
      <c r="Y243" s="22" t="s">
        <v>12</v>
      </c>
      <c r="Z243" s="23"/>
      <c r="AA243" s="21"/>
      <c r="AB243" s="22" t="s">
        <v>12</v>
      </c>
      <c r="AC243" s="23"/>
      <c r="AD243" s="21"/>
      <c r="AE243" s="22" t="s">
        <v>12</v>
      </c>
      <c r="AF243" s="23"/>
      <c r="AG243" s="48"/>
      <c r="AH243" s="50"/>
      <c r="AI243" s="50"/>
      <c r="AJ243" s="50"/>
      <c r="AK243" s="50"/>
      <c r="AL243" s="50"/>
      <c r="AM243" s="50"/>
      <c r="AN243" s="50"/>
    </row>
    <row r="244" spans="1:40" ht="15.95" customHeight="1" x14ac:dyDescent="0.15">
      <c r="A244" s="44">
        <v>86</v>
      </c>
      <c r="B244" s="45" t="str">
        <f>IF(データ２!B172="","",VLOOKUP(A244,データ２!$A$2:$B$200,2))</f>
        <v>烏山ウイングス</v>
      </c>
      <c r="C244" s="18" t="s">
        <v>149</v>
      </c>
      <c r="D244" s="19" t="s">
        <v>12</v>
      </c>
      <c r="E244" s="20">
        <v>5</v>
      </c>
      <c r="F244" s="18" t="s">
        <v>149</v>
      </c>
      <c r="G244" s="19" t="s">
        <v>12</v>
      </c>
      <c r="H244" s="20">
        <v>13</v>
      </c>
      <c r="I244" s="18" t="s">
        <v>149</v>
      </c>
      <c r="J244" s="19" t="s">
        <v>12</v>
      </c>
      <c r="K244" s="20">
        <v>20</v>
      </c>
      <c r="L244" s="18" t="s">
        <v>149</v>
      </c>
      <c r="M244" s="19" t="s">
        <v>12</v>
      </c>
      <c r="N244" s="20">
        <v>26</v>
      </c>
      <c r="O244" s="18" t="s">
        <v>149</v>
      </c>
      <c r="P244" s="19" t="s">
        <v>12</v>
      </c>
      <c r="Q244" s="20">
        <v>31</v>
      </c>
      <c r="R244" s="38" t="s">
        <v>11</v>
      </c>
      <c r="S244" s="39"/>
      <c r="T244" s="40"/>
      <c r="U244" s="18" t="s">
        <v>149</v>
      </c>
      <c r="V244" s="19" t="s">
        <v>12</v>
      </c>
      <c r="W244" s="20">
        <v>36</v>
      </c>
      <c r="X244" s="18" t="s">
        <v>149</v>
      </c>
      <c r="Y244" s="19" t="s">
        <v>12</v>
      </c>
      <c r="Z244" s="20">
        <v>37</v>
      </c>
      <c r="AA244" s="18" t="s">
        <v>149</v>
      </c>
      <c r="AB244" s="19" t="s">
        <v>12</v>
      </c>
      <c r="AC244" s="20">
        <v>38</v>
      </c>
      <c r="AD244" s="18" t="s">
        <v>149</v>
      </c>
      <c r="AE244" s="19" t="s">
        <v>12</v>
      </c>
      <c r="AF244" s="20">
        <v>39</v>
      </c>
      <c r="AG244" s="47">
        <f>COUNTIF(C244:AF245,"○")</f>
        <v>0</v>
      </c>
      <c r="AH244" s="49">
        <f>COUNTIF(C244:AF245,"●")</f>
        <v>0</v>
      </c>
      <c r="AI244" s="49">
        <f>COUNTIF(C244:AF245,"△")</f>
        <v>0</v>
      </c>
      <c r="AJ244" s="49">
        <f t="shared" ref="AJ244" si="389">+AG244*3+AI244*1</f>
        <v>0</v>
      </c>
      <c r="AK244" s="49">
        <f t="shared" ref="AK244" si="390">+E245+H245+K245+N245+Q245+T245+W245+Z245+AC245+AF245</f>
        <v>0</v>
      </c>
      <c r="AL244" s="49">
        <f t="shared" ref="AL244" si="391">+C245+F245+I245+L245+O245+R245+U245+X245+AA245+AD245</f>
        <v>0</v>
      </c>
      <c r="AM244" s="49">
        <f t="shared" ref="AM244" si="392">+RANK(AJ244,$AJ$234:$AJ$252,0)*100+RANK(AK244,$AK$234:$AK$252,1)*10+RANK(AL244,$AL$234:$AL$252,0)</f>
        <v>111</v>
      </c>
      <c r="AN244" s="49">
        <f t="shared" ref="AN244" si="393">+RANK(AM244,$AM$234:$AM$252,1)</f>
        <v>1</v>
      </c>
    </row>
    <row r="245" spans="1:40" ht="15.95" customHeight="1" x14ac:dyDescent="0.15">
      <c r="A245" s="44"/>
      <c r="B245" s="46"/>
      <c r="C245" s="21"/>
      <c r="D245" s="22" t="s">
        <v>12</v>
      </c>
      <c r="E245" s="23"/>
      <c r="F245" s="21"/>
      <c r="G245" s="22" t="s">
        <v>12</v>
      </c>
      <c r="H245" s="23"/>
      <c r="I245" s="21"/>
      <c r="J245" s="22" t="s">
        <v>12</v>
      </c>
      <c r="K245" s="23"/>
      <c r="L245" s="21"/>
      <c r="M245" s="22" t="s">
        <v>12</v>
      </c>
      <c r="N245" s="23"/>
      <c r="O245" s="21"/>
      <c r="P245" s="22" t="s">
        <v>12</v>
      </c>
      <c r="Q245" s="23"/>
      <c r="R245" s="41"/>
      <c r="S245" s="42"/>
      <c r="T245" s="43"/>
      <c r="U245" s="21"/>
      <c r="V245" s="22" t="s">
        <v>12</v>
      </c>
      <c r="W245" s="23"/>
      <c r="X245" s="21"/>
      <c r="Y245" s="22" t="s">
        <v>12</v>
      </c>
      <c r="Z245" s="23"/>
      <c r="AA245" s="21"/>
      <c r="AB245" s="22" t="s">
        <v>12</v>
      </c>
      <c r="AC245" s="23"/>
      <c r="AD245" s="21"/>
      <c r="AE245" s="22" t="s">
        <v>12</v>
      </c>
      <c r="AF245" s="23"/>
      <c r="AG245" s="48"/>
      <c r="AH245" s="50"/>
      <c r="AI245" s="50"/>
      <c r="AJ245" s="50"/>
      <c r="AK245" s="50"/>
      <c r="AL245" s="50"/>
      <c r="AM245" s="50"/>
      <c r="AN245" s="50"/>
    </row>
    <row r="246" spans="1:40" ht="15.95" customHeight="1" x14ac:dyDescent="0.15">
      <c r="A246" s="44">
        <v>87</v>
      </c>
      <c r="B246" s="45" t="str">
        <f>IF(データ２!B174="","",VLOOKUP(A246,データ２!$A$2:$B$200,2))</f>
        <v>江東ジョーズ</v>
      </c>
      <c r="C246" s="18" t="s">
        <v>149</v>
      </c>
      <c r="D246" s="19" t="s">
        <v>12</v>
      </c>
      <c r="E246" s="20">
        <v>6</v>
      </c>
      <c r="F246" s="18" t="s">
        <v>149</v>
      </c>
      <c r="G246" s="19" t="s">
        <v>12</v>
      </c>
      <c r="H246" s="20">
        <v>14</v>
      </c>
      <c r="I246" s="18" t="s">
        <v>149</v>
      </c>
      <c r="J246" s="19" t="s">
        <v>12</v>
      </c>
      <c r="K246" s="20">
        <v>21</v>
      </c>
      <c r="L246" s="18" t="s">
        <v>149</v>
      </c>
      <c r="M246" s="19" t="s">
        <v>12</v>
      </c>
      <c r="N246" s="20">
        <v>27</v>
      </c>
      <c r="O246" s="18" t="s">
        <v>149</v>
      </c>
      <c r="P246" s="19" t="s">
        <v>12</v>
      </c>
      <c r="Q246" s="20">
        <v>32</v>
      </c>
      <c r="R246" s="18" t="s">
        <v>149</v>
      </c>
      <c r="S246" s="19" t="s">
        <v>12</v>
      </c>
      <c r="T246" s="20">
        <v>36</v>
      </c>
      <c r="U246" s="38" t="s">
        <v>11</v>
      </c>
      <c r="V246" s="39"/>
      <c r="W246" s="40"/>
      <c r="X246" s="18" t="s">
        <v>149</v>
      </c>
      <c r="Y246" s="19" t="s">
        <v>12</v>
      </c>
      <c r="Z246" s="20">
        <v>40</v>
      </c>
      <c r="AA246" s="18" t="s">
        <v>149</v>
      </c>
      <c r="AB246" s="19" t="s">
        <v>12</v>
      </c>
      <c r="AC246" s="20">
        <v>41</v>
      </c>
      <c r="AD246" s="18" t="s">
        <v>149</v>
      </c>
      <c r="AE246" s="19" t="s">
        <v>12</v>
      </c>
      <c r="AF246" s="20">
        <v>42</v>
      </c>
      <c r="AG246" s="47">
        <f>COUNTIF(C246:AF247,"○")</f>
        <v>0</v>
      </c>
      <c r="AH246" s="49">
        <f>COUNTIF(C246:AF247,"●")</f>
        <v>0</v>
      </c>
      <c r="AI246" s="49">
        <f>COUNTIF(C246:AF247,"△")</f>
        <v>0</v>
      </c>
      <c r="AJ246" s="49">
        <f t="shared" ref="AJ246" si="394">+AG246*3+AI246*1</f>
        <v>0</v>
      </c>
      <c r="AK246" s="49">
        <f t="shared" ref="AK246" si="395">+E247+H247+K247+N247+Q247+T247+W247+Z247+AC247+AF247</f>
        <v>0</v>
      </c>
      <c r="AL246" s="49">
        <f t="shared" ref="AL246" si="396">+C247+F247+I247+L247+O247+R247+U247+X247+AA247+AD247</f>
        <v>0</v>
      </c>
      <c r="AM246" s="49">
        <f t="shared" ref="AM246" si="397">+RANK(AJ246,$AJ$234:$AJ$252,0)*100+RANK(AK246,$AK$234:$AK$252,1)*10+RANK(AL246,$AL$234:$AL$252,0)</f>
        <v>111</v>
      </c>
      <c r="AN246" s="49">
        <f t="shared" ref="AN246" si="398">+RANK(AM246,$AM$234:$AM$252,1)</f>
        <v>1</v>
      </c>
    </row>
    <row r="247" spans="1:40" ht="15.95" customHeight="1" x14ac:dyDescent="0.15">
      <c r="A247" s="44"/>
      <c r="B247" s="46"/>
      <c r="C247" s="21"/>
      <c r="D247" s="22" t="s">
        <v>12</v>
      </c>
      <c r="E247" s="23"/>
      <c r="F247" s="21"/>
      <c r="G247" s="22" t="s">
        <v>12</v>
      </c>
      <c r="H247" s="23"/>
      <c r="I247" s="21"/>
      <c r="J247" s="22" t="s">
        <v>12</v>
      </c>
      <c r="K247" s="23"/>
      <c r="L247" s="21"/>
      <c r="M247" s="22" t="s">
        <v>12</v>
      </c>
      <c r="N247" s="23"/>
      <c r="O247" s="21"/>
      <c r="P247" s="22" t="s">
        <v>12</v>
      </c>
      <c r="Q247" s="23"/>
      <c r="R247" s="21"/>
      <c r="S247" s="22" t="s">
        <v>12</v>
      </c>
      <c r="T247" s="23"/>
      <c r="U247" s="41"/>
      <c r="V247" s="42"/>
      <c r="W247" s="43"/>
      <c r="X247" s="21"/>
      <c r="Y247" s="22" t="s">
        <v>12</v>
      </c>
      <c r="Z247" s="23"/>
      <c r="AA247" s="21"/>
      <c r="AB247" s="22" t="s">
        <v>12</v>
      </c>
      <c r="AC247" s="23"/>
      <c r="AD247" s="21"/>
      <c r="AE247" s="22" t="s">
        <v>12</v>
      </c>
      <c r="AF247" s="23"/>
      <c r="AG247" s="48"/>
      <c r="AH247" s="50"/>
      <c r="AI247" s="50"/>
      <c r="AJ247" s="50"/>
      <c r="AK247" s="50"/>
      <c r="AL247" s="50"/>
      <c r="AM247" s="50"/>
      <c r="AN247" s="50"/>
    </row>
    <row r="248" spans="1:40" ht="15.95" customHeight="1" x14ac:dyDescent="0.15">
      <c r="A248" s="44">
        <v>88</v>
      </c>
      <c r="B248" s="45" t="str">
        <f>IF(データ２!B176="","",VLOOKUP(A248,データ２!$A$2:$B$200,2))</f>
        <v>興宮ファイターズ</v>
      </c>
      <c r="C248" s="18" t="s">
        <v>149</v>
      </c>
      <c r="D248" s="19" t="s">
        <v>12</v>
      </c>
      <c r="E248" s="20">
        <v>7</v>
      </c>
      <c r="F248" s="18" t="s">
        <v>149</v>
      </c>
      <c r="G248" s="19" t="s">
        <v>12</v>
      </c>
      <c r="H248" s="20">
        <v>15</v>
      </c>
      <c r="I248" s="18" t="s">
        <v>149</v>
      </c>
      <c r="J248" s="19" t="s">
        <v>12</v>
      </c>
      <c r="K248" s="20">
        <v>22</v>
      </c>
      <c r="L248" s="18" t="s">
        <v>149</v>
      </c>
      <c r="M248" s="19" t="s">
        <v>12</v>
      </c>
      <c r="N248" s="20">
        <v>28</v>
      </c>
      <c r="O248" s="18" t="s">
        <v>149</v>
      </c>
      <c r="P248" s="19" t="s">
        <v>12</v>
      </c>
      <c r="Q248" s="20">
        <v>33</v>
      </c>
      <c r="R248" s="18" t="s">
        <v>149</v>
      </c>
      <c r="S248" s="19" t="s">
        <v>12</v>
      </c>
      <c r="T248" s="20">
        <v>37</v>
      </c>
      <c r="U248" s="18" t="s">
        <v>149</v>
      </c>
      <c r="V248" s="19" t="s">
        <v>12</v>
      </c>
      <c r="W248" s="20">
        <v>40</v>
      </c>
      <c r="X248" s="38" t="s">
        <v>11</v>
      </c>
      <c r="Y248" s="39"/>
      <c r="Z248" s="40"/>
      <c r="AA248" s="18" t="s">
        <v>149</v>
      </c>
      <c r="AB248" s="19" t="s">
        <v>12</v>
      </c>
      <c r="AC248" s="20">
        <v>43</v>
      </c>
      <c r="AD248" s="18" t="s">
        <v>149</v>
      </c>
      <c r="AE248" s="19" t="s">
        <v>12</v>
      </c>
      <c r="AF248" s="20">
        <v>44</v>
      </c>
      <c r="AG248" s="47">
        <f>COUNTIF(C248:AF249,"○")</f>
        <v>0</v>
      </c>
      <c r="AH248" s="49">
        <f>COUNTIF(C248:AF249,"●")</f>
        <v>0</v>
      </c>
      <c r="AI248" s="49">
        <f>COUNTIF(C248:AF249,"△")</f>
        <v>0</v>
      </c>
      <c r="AJ248" s="49">
        <f t="shared" ref="AJ248" si="399">+AG248*3+AI248*1</f>
        <v>0</v>
      </c>
      <c r="AK248" s="49">
        <f t="shared" ref="AK248" si="400">+E249+H249+K249+N249+Q249+T249+W249+Z249+AC249+AF249</f>
        <v>0</v>
      </c>
      <c r="AL248" s="49">
        <f t="shared" ref="AL248" si="401">+C249+F249+I249+L249+O249+R249+U249+X249+AA249+AD249</f>
        <v>0</v>
      </c>
      <c r="AM248" s="49">
        <f t="shared" ref="AM248" si="402">+RANK(AJ248,$AJ$234:$AJ$252,0)*100+RANK(AK248,$AK$234:$AK$252,1)*10+RANK(AL248,$AL$234:$AL$252,0)</f>
        <v>111</v>
      </c>
      <c r="AN248" s="49">
        <f t="shared" ref="AN248" si="403">+RANK(AM248,$AM$234:$AM$252,1)</f>
        <v>1</v>
      </c>
    </row>
    <row r="249" spans="1:40" ht="15.95" customHeight="1" x14ac:dyDescent="0.15">
      <c r="A249" s="44"/>
      <c r="B249" s="46"/>
      <c r="C249" s="21"/>
      <c r="D249" s="22" t="s">
        <v>12</v>
      </c>
      <c r="E249" s="23"/>
      <c r="F249" s="21"/>
      <c r="G249" s="22" t="s">
        <v>12</v>
      </c>
      <c r="H249" s="23"/>
      <c r="I249" s="21"/>
      <c r="J249" s="22" t="s">
        <v>12</v>
      </c>
      <c r="K249" s="23"/>
      <c r="L249" s="21"/>
      <c r="M249" s="22" t="s">
        <v>12</v>
      </c>
      <c r="N249" s="23"/>
      <c r="O249" s="21"/>
      <c r="P249" s="22" t="s">
        <v>12</v>
      </c>
      <c r="Q249" s="23"/>
      <c r="R249" s="21"/>
      <c r="S249" s="22" t="s">
        <v>12</v>
      </c>
      <c r="T249" s="23"/>
      <c r="U249" s="21"/>
      <c r="V249" s="22" t="s">
        <v>12</v>
      </c>
      <c r="W249" s="23"/>
      <c r="X249" s="41"/>
      <c r="Y249" s="42"/>
      <c r="Z249" s="43"/>
      <c r="AA249" s="21"/>
      <c r="AB249" s="22" t="s">
        <v>12</v>
      </c>
      <c r="AC249" s="23"/>
      <c r="AD249" s="21"/>
      <c r="AE249" s="22" t="s">
        <v>12</v>
      </c>
      <c r="AF249" s="23"/>
      <c r="AG249" s="48"/>
      <c r="AH249" s="50"/>
      <c r="AI249" s="50"/>
      <c r="AJ249" s="50"/>
      <c r="AK249" s="50"/>
      <c r="AL249" s="50"/>
      <c r="AM249" s="50"/>
      <c r="AN249" s="50"/>
    </row>
    <row r="250" spans="1:40" ht="15.95" customHeight="1" x14ac:dyDescent="0.15">
      <c r="A250" s="44">
        <v>89</v>
      </c>
      <c r="B250" s="45" t="str">
        <f>IF(データ２!B178="","",VLOOKUP(A250,データ２!$A$2:$B$200,2))</f>
        <v>オール麻布</v>
      </c>
      <c r="C250" s="18" t="s">
        <v>149</v>
      </c>
      <c r="D250" s="19" t="s">
        <v>12</v>
      </c>
      <c r="E250" s="20">
        <v>8</v>
      </c>
      <c r="F250" s="18" t="s">
        <v>149</v>
      </c>
      <c r="G250" s="19" t="s">
        <v>12</v>
      </c>
      <c r="H250" s="20">
        <v>16</v>
      </c>
      <c r="I250" s="18" t="s">
        <v>149</v>
      </c>
      <c r="J250" s="19" t="s">
        <v>12</v>
      </c>
      <c r="K250" s="20">
        <v>23</v>
      </c>
      <c r="L250" s="18" t="s">
        <v>149</v>
      </c>
      <c r="M250" s="19" t="s">
        <v>12</v>
      </c>
      <c r="N250" s="20">
        <v>29</v>
      </c>
      <c r="O250" s="18" t="s">
        <v>149</v>
      </c>
      <c r="P250" s="19" t="s">
        <v>12</v>
      </c>
      <c r="Q250" s="20">
        <v>34</v>
      </c>
      <c r="R250" s="18" t="s">
        <v>149</v>
      </c>
      <c r="S250" s="19" t="s">
        <v>12</v>
      </c>
      <c r="T250" s="20">
        <v>38</v>
      </c>
      <c r="U250" s="18" t="s">
        <v>149</v>
      </c>
      <c r="V250" s="19" t="s">
        <v>12</v>
      </c>
      <c r="W250" s="20">
        <v>41</v>
      </c>
      <c r="X250" s="18" t="s">
        <v>149</v>
      </c>
      <c r="Y250" s="19" t="s">
        <v>12</v>
      </c>
      <c r="Z250" s="20">
        <v>43</v>
      </c>
      <c r="AA250" s="38" t="s">
        <v>11</v>
      </c>
      <c r="AB250" s="39"/>
      <c r="AC250" s="40"/>
      <c r="AD250" s="18" t="s">
        <v>149</v>
      </c>
      <c r="AE250" s="19" t="s">
        <v>12</v>
      </c>
      <c r="AF250" s="20">
        <v>45</v>
      </c>
      <c r="AG250" s="47">
        <f>COUNTIF(C250:AF251,"○")</f>
        <v>0</v>
      </c>
      <c r="AH250" s="49">
        <f>COUNTIF(C250:AF251,"●")</f>
        <v>0</v>
      </c>
      <c r="AI250" s="49">
        <f>COUNTIF(C250:AF251,"△")</f>
        <v>0</v>
      </c>
      <c r="AJ250" s="49">
        <f t="shared" ref="AJ250" si="404">+AG250*3+AI250*1</f>
        <v>0</v>
      </c>
      <c r="AK250" s="49">
        <f t="shared" ref="AK250" si="405">+E251+H251+K251+N251+Q251+T251+W251+Z251+AC251+AF251</f>
        <v>0</v>
      </c>
      <c r="AL250" s="49">
        <f t="shared" ref="AL250" si="406">+C251+F251+I251+L251+O251+R251+U251+X251+AA251+AD251</f>
        <v>0</v>
      </c>
      <c r="AM250" s="49">
        <f t="shared" ref="AM250" si="407">+RANK(AJ250,$AJ$234:$AJ$252,0)*100+RANK(AK250,$AK$234:$AK$252,1)*10+RANK(AL250,$AL$234:$AL$252,0)</f>
        <v>111</v>
      </c>
      <c r="AN250" s="49">
        <f t="shared" ref="AN250" si="408">+RANK(AM250,$AM$234:$AM$252,1)</f>
        <v>1</v>
      </c>
    </row>
    <row r="251" spans="1:40" ht="15.95" customHeight="1" x14ac:dyDescent="0.15">
      <c r="A251" s="44"/>
      <c r="B251" s="46"/>
      <c r="C251" s="21"/>
      <c r="D251" s="22" t="s">
        <v>12</v>
      </c>
      <c r="E251" s="23"/>
      <c r="F251" s="21"/>
      <c r="G251" s="22" t="s">
        <v>12</v>
      </c>
      <c r="H251" s="23"/>
      <c r="I251" s="21"/>
      <c r="J251" s="22" t="s">
        <v>12</v>
      </c>
      <c r="K251" s="23"/>
      <c r="L251" s="21"/>
      <c r="M251" s="22" t="s">
        <v>12</v>
      </c>
      <c r="N251" s="23"/>
      <c r="O251" s="21"/>
      <c r="P251" s="22" t="s">
        <v>12</v>
      </c>
      <c r="Q251" s="23"/>
      <c r="R251" s="21"/>
      <c r="S251" s="22" t="s">
        <v>12</v>
      </c>
      <c r="T251" s="23"/>
      <c r="U251" s="21"/>
      <c r="V251" s="22" t="s">
        <v>12</v>
      </c>
      <c r="W251" s="23"/>
      <c r="X251" s="21"/>
      <c r="Y251" s="22" t="s">
        <v>12</v>
      </c>
      <c r="Z251" s="23"/>
      <c r="AA251" s="41"/>
      <c r="AB251" s="42"/>
      <c r="AC251" s="43"/>
      <c r="AD251" s="21"/>
      <c r="AE251" s="22" t="s">
        <v>12</v>
      </c>
      <c r="AF251" s="23"/>
      <c r="AG251" s="48"/>
      <c r="AH251" s="50"/>
      <c r="AI251" s="50"/>
      <c r="AJ251" s="50"/>
      <c r="AK251" s="50"/>
      <c r="AL251" s="50"/>
      <c r="AM251" s="50"/>
      <c r="AN251" s="50"/>
    </row>
    <row r="252" spans="1:40" ht="15.95" customHeight="1" x14ac:dyDescent="0.15">
      <c r="A252" s="44">
        <v>90</v>
      </c>
      <c r="B252" s="45" t="str">
        <f>IF(データ２!B180="","",VLOOKUP(A252,データ２!$A$2:$B$200,2))</f>
        <v>品川レインボーズ</v>
      </c>
      <c r="C252" s="18" t="s">
        <v>149</v>
      </c>
      <c r="D252" s="19" t="s">
        <v>12</v>
      </c>
      <c r="E252" s="20">
        <v>9</v>
      </c>
      <c r="F252" s="18" t="s">
        <v>149</v>
      </c>
      <c r="G252" s="19" t="s">
        <v>12</v>
      </c>
      <c r="H252" s="20">
        <v>17</v>
      </c>
      <c r="I252" s="18" t="s">
        <v>149</v>
      </c>
      <c r="J252" s="19" t="s">
        <v>12</v>
      </c>
      <c r="K252" s="20">
        <v>24</v>
      </c>
      <c r="L252" s="18" t="s">
        <v>149</v>
      </c>
      <c r="M252" s="19" t="s">
        <v>12</v>
      </c>
      <c r="N252" s="20">
        <v>30</v>
      </c>
      <c r="O252" s="18" t="s">
        <v>149</v>
      </c>
      <c r="P252" s="19" t="s">
        <v>12</v>
      </c>
      <c r="Q252" s="20">
        <v>35</v>
      </c>
      <c r="R252" s="18" t="s">
        <v>149</v>
      </c>
      <c r="S252" s="19" t="s">
        <v>12</v>
      </c>
      <c r="T252" s="20">
        <v>39</v>
      </c>
      <c r="U252" s="18" t="s">
        <v>149</v>
      </c>
      <c r="V252" s="19" t="s">
        <v>12</v>
      </c>
      <c r="W252" s="20">
        <v>42</v>
      </c>
      <c r="X252" s="18" t="s">
        <v>149</v>
      </c>
      <c r="Y252" s="19" t="s">
        <v>12</v>
      </c>
      <c r="Z252" s="20">
        <v>44</v>
      </c>
      <c r="AA252" s="18" t="s">
        <v>149</v>
      </c>
      <c r="AB252" s="19" t="s">
        <v>12</v>
      </c>
      <c r="AC252" s="20">
        <v>45</v>
      </c>
      <c r="AD252" s="38" t="s">
        <v>11</v>
      </c>
      <c r="AE252" s="39"/>
      <c r="AF252" s="40"/>
      <c r="AG252" s="47">
        <f>COUNTIF(C252:AF253,"○")</f>
        <v>0</v>
      </c>
      <c r="AH252" s="49">
        <f>COUNTIF(C252:AF253,"●")</f>
        <v>0</v>
      </c>
      <c r="AI252" s="49">
        <f>COUNTIF(C252:AF253,"△")</f>
        <v>0</v>
      </c>
      <c r="AJ252" s="49">
        <f t="shared" ref="AJ252" si="409">+AG252*3+AI252*1</f>
        <v>0</v>
      </c>
      <c r="AK252" s="49">
        <f t="shared" ref="AK252" si="410">+E253+H253+K253+N253+Q253+T253+W253+Z253+AC253+AF253</f>
        <v>0</v>
      </c>
      <c r="AL252" s="49">
        <f t="shared" ref="AL252" si="411">+C253+F253+I253+L253+O253+R253+U253+X253+AA253+AD253</f>
        <v>0</v>
      </c>
      <c r="AM252" s="49">
        <f t="shared" ref="AM252" si="412">+RANK(AJ252,$AJ$234:$AJ$252,0)*100+RANK(AK252,$AK$234:$AK$252,1)*10+RANK(AL252,$AL$234:$AL$252,0)</f>
        <v>111</v>
      </c>
      <c r="AN252" s="49">
        <f t="shared" ref="AN252" si="413">+RANK(AM252,$AM$234:$AM$252,1)</f>
        <v>1</v>
      </c>
    </row>
    <row r="253" spans="1:40" ht="15.95" customHeight="1" x14ac:dyDescent="0.15">
      <c r="A253" s="44"/>
      <c r="B253" s="46"/>
      <c r="C253" s="21"/>
      <c r="D253" s="22" t="s">
        <v>12</v>
      </c>
      <c r="E253" s="23"/>
      <c r="F253" s="21"/>
      <c r="G253" s="22" t="s">
        <v>12</v>
      </c>
      <c r="H253" s="23"/>
      <c r="I253" s="21"/>
      <c r="J253" s="22" t="s">
        <v>12</v>
      </c>
      <c r="K253" s="23"/>
      <c r="L253" s="21"/>
      <c r="M253" s="22" t="s">
        <v>12</v>
      </c>
      <c r="N253" s="23"/>
      <c r="O253" s="21"/>
      <c r="P253" s="22" t="s">
        <v>12</v>
      </c>
      <c r="Q253" s="23"/>
      <c r="R253" s="21"/>
      <c r="S253" s="22" t="s">
        <v>12</v>
      </c>
      <c r="T253" s="23"/>
      <c r="U253" s="21"/>
      <c r="V253" s="22" t="s">
        <v>12</v>
      </c>
      <c r="W253" s="23"/>
      <c r="X253" s="21"/>
      <c r="Y253" s="22" t="s">
        <v>12</v>
      </c>
      <c r="Z253" s="23"/>
      <c r="AA253" s="21"/>
      <c r="AB253" s="22" t="s">
        <v>12</v>
      </c>
      <c r="AC253" s="23"/>
      <c r="AD253" s="41"/>
      <c r="AE253" s="42"/>
      <c r="AF253" s="43"/>
      <c r="AG253" s="48"/>
      <c r="AH253" s="50"/>
      <c r="AI253" s="50"/>
      <c r="AJ253" s="50"/>
      <c r="AK253" s="50"/>
      <c r="AL253" s="50"/>
      <c r="AM253" s="50"/>
      <c r="AN253" s="50"/>
    </row>
    <row r="261" spans="1:40" x14ac:dyDescent="0.15">
      <c r="B261" s="8" t="str">
        <f>+データ１!$B$2</f>
        <v>2018/2/18</v>
      </c>
      <c r="C261" s="5" t="str">
        <f>+データ１!$B$4</f>
        <v xml:space="preserve">2018年 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40" ht="129.94999999999999" customHeight="1" x14ac:dyDescent="0.15">
      <c r="B262" s="16" t="str">
        <f>+データ１!B24</f>
        <v>スーパーリ－グ 　　                  　　　 第１２回大会  　　　        　Ｊブロック     　　              ２０１８</v>
      </c>
      <c r="C262" s="51" t="str">
        <f>+IF(B263="","",+B263)</f>
        <v>カバラホークス</v>
      </c>
      <c r="D262" s="52"/>
      <c r="E262" s="53"/>
      <c r="F262" s="51" t="str">
        <f>+IF(B265="","",+B265)</f>
        <v>山野Ｒイーグルス</v>
      </c>
      <c r="G262" s="52"/>
      <c r="H262" s="53"/>
      <c r="I262" s="51" t="str">
        <f>+IF(B267="","",+B267)</f>
        <v>東陽フェニックス</v>
      </c>
      <c r="J262" s="52"/>
      <c r="K262" s="53"/>
      <c r="L262" s="51" t="str">
        <f>+IF(B269="","",+B269)</f>
        <v>番町エンジェルス</v>
      </c>
      <c r="M262" s="52"/>
      <c r="N262" s="53"/>
      <c r="O262" s="51" t="str">
        <f>+IF(B271="","",+B271)</f>
        <v>鎌倉ヴィクトリー</v>
      </c>
      <c r="P262" s="52"/>
      <c r="Q262" s="53"/>
      <c r="R262" s="51" t="str">
        <f>+IF(B273="","",+B273)</f>
        <v>南篠崎ランチャーズ</v>
      </c>
      <c r="S262" s="52"/>
      <c r="T262" s="53"/>
      <c r="U262" s="51" t="str">
        <f>+IF(B275="","",+B275)</f>
        <v>御殿山ファイターズ</v>
      </c>
      <c r="V262" s="52"/>
      <c r="W262" s="53"/>
      <c r="X262" s="51" t="str">
        <f>+IF(B277="","",+B277)</f>
        <v>しらさぎ</v>
      </c>
      <c r="Y262" s="52"/>
      <c r="Z262" s="53"/>
      <c r="AA262" s="51" t="str">
        <f>+IF(B279="","",+B279)</f>
        <v>高輪クラブ</v>
      </c>
      <c r="AB262" s="52"/>
      <c r="AC262" s="53"/>
      <c r="AD262" s="51" t="str">
        <f>+IF(B281="","",+B281)</f>
        <v>ヤングホークス</v>
      </c>
      <c r="AE262" s="52"/>
      <c r="AF262" s="53"/>
      <c r="AG262" s="17" t="s">
        <v>0</v>
      </c>
      <c r="AH262" s="11" t="s">
        <v>1</v>
      </c>
      <c r="AI262" s="11" t="s">
        <v>2</v>
      </c>
      <c r="AJ262" s="9" t="s">
        <v>6</v>
      </c>
      <c r="AK262" s="10" t="s">
        <v>8</v>
      </c>
      <c r="AL262" s="10" t="s">
        <v>9</v>
      </c>
      <c r="AM262" s="10" t="s">
        <v>101</v>
      </c>
      <c r="AN262" s="9" t="s">
        <v>7</v>
      </c>
    </row>
    <row r="263" spans="1:40" ht="15.95" customHeight="1" x14ac:dyDescent="0.15">
      <c r="A263" s="44">
        <v>91</v>
      </c>
      <c r="B263" s="45" t="str">
        <f>IF(データ２!B182="","",VLOOKUP(A263,データ２!$A$2:$B$200,2))</f>
        <v>カバラホークス</v>
      </c>
      <c r="C263" s="38" t="s">
        <v>11</v>
      </c>
      <c r="D263" s="39"/>
      <c r="E263" s="40"/>
      <c r="F263" s="18" t="s">
        <v>148</v>
      </c>
      <c r="G263" s="19" t="s">
        <v>12</v>
      </c>
      <c r="H263" s="20">
        <v>1</v>
      </c>
      <c r="I263" s="18" t="s">
        <v>148</v>
      </c>
      <c r="J263" s="19" t="s">
        <v>12</v>
      </c>
      <c r="K263" s="20">
        <v>2</v>
      </c>
      <c r="L263" s="18" t="s">
        <v>148</v>
      </c>
      <c r="M263" s="19" t="s">
        <v>12</v>
      </c>
      <c r="N263" s="20">
        <v>3</v>
      </c>
      <c r="O263" s="18" t="s">
        <v>148</v>
      </c>
      <c r="P263" s="19" t="s">
        <v>12</v>
      </c>
      <c r="Q263" s="20">
        <v>4</v>
      </c>
      <c r="R263" s="18" t="s">
        <v>148</v>
      </c>
      <c r="S263" s="19" t="s">
        <v>12</v>
      </c>
      <c r="T263" s="20">
        <v>5</v>
      </c>
      <c r="U263" s="18" t="s">
        <v>148</v>
      </c>
      <c r="V263" s="19" t="s">
        <v>12</v>
      </c>
      <c r="W263" s="20">
        <v>6</v>
      </c>
      <c r="X263" s="18" t="s">
        <v>148</v>
      </c>
      <c r="Y263" s="19" t="s">
        <v>12</v>
      </c>
      <c r="Z263" s="20">
        <v>7</v>
      </c>
      <c r="AA263" s="18" t="s">
        <v>148</v>
      </c>
      <c r="AB263" s="19" t="s">
        <v>12</v>
      </c>
      <c r="AC263" s="20">
        <v>8</v>
      </c>
      <c r="AD263" s="18" t="s">
        <v>148</v>
      </c>
      <c r="AE263" s="19" t="s">
        <v>12</v>
      </c>
      <c r="AF263" s="20">
        <v>9</v>
      </c>
      <c r="AG263" s="47">
        <f>COUNTIF(C263:AF264,"○")</f>
        <v>0</v>
      </c>
      <c r="AH263" s="49">
        <f>COUNTIF(C263:AF264,"●")</f>
        <v>0</v>
      </c>
      <c r="AI263" s="49">
        <f>COUNTIF(C263:AF264,"△")</f>
        <v>0</v>
      </c>
      <c r="AJ263" s="49">
        <f t="shared" ref="AJ263" si="414">+AG263*3+AI263*1</f>
        <v>0</v>
      </c>
      <c r="AK263" s="49">
        <f>+E264+H264+K264+N264+Q264+T264+W264+Z264+AC264+AF264</f>
        <v>0</v>
      </c>
      <c r="AL263" s="49">
        <f>+C264+F264+I264+L264+O264+R264+U264+X264+AA264+AD264</f>
        <v>0</v>
      </c>
      <c r="AM263" s="49">
        <f>+RANK(AJ263,$AJ$263:$AJ$281,0)*100+RANK(AK263,$AK$263:$AK$281,1)*10+RANK(AL263,$AL$263:$AL$281,0)</f>
        <v>111</v>
      </c>
      <c r="AN263" s="49">
        <f>+RANK(AM263,$AM$263:$AM$281,1)</f>
        <v>1</v>
      </c>
    </row>
    <row r="264" spans="1:40" ht="15.95" customHeight="1" x14ac:dyDescent="0.15">
      <c r="A264" s="44"/>
      <c r="B264" s="46"/>
      <c r="C264" s="41"/>
      <c r="D264" s="42"/>
      <c r="E264" s="43"/>
      <c r="F264" s="21"/>
      <c r="G264" s="22" t="s">
        <v>12</v>
      </c>
      <c r="H264" s="23"/>
      <c r="I264" s="21"/>
      <c r="J264" s="22" t="s">
        <v>12</v>
      </c>
      <c r="K264" s="23"/>
      <c r="L264" s="21"/>
      <c r="M264" s="22" t="s">
        <v>12</v>
      </c>
      <c r="N264" s="23"/>
      <c r="O264" s="21"/>
      <c r="P264" s="22" t="s">
        <v>12</v>
      </c>
      <c r="Q264" s="23"/>
      <c r="R264" s="21"/>
      <c r="S264" s="22" t="s">
        <v>12</v>
      </c>
      <c r="T264" s="23"/>
      <c r="U264" s="21"/>
      <c r="V264" s="22" t="s">
        <v>12</v>
      </c>
      <c r="W264" s="23"/>
      <c r="X264" s="21"/>
      <c r="Y264" s="22" t="s">
        <v>12</v>
      </c>
      <c r="Z264" s="23"/>
      <c r="AA264" s="21"/>
      <c r="AB264" s="22" t="s">
        <v>12</v>
      </c>
      <c r="AC264" s="23"/>
      <c r="AD264" s="21"/>
      <c r="AE264" s="22" t="s">
        <v>12</v>
      </c>
      <c r="AF264" s="23"/>
      <c r="AG264" s="48"/>
      <c r="AH264" s="50"/>
      <c r="AI264" s="50"/>
      <c r="AJ264" s="50"/>
      <c r="AK264" s="50"/>
      <c r="AL264" s="50"/>
      <c r="AM264" s="50"/>
      <c r="AN264" s="50"/>
    </row>
    <row r="265" spans="1:40" ht="15.95" customHeight="1" x14ac:dyDescent="0.15">
      <c r="A265" s="44">
        <v>92</v>
      </c>
      <c r="B265" s="45" t="str">
        <f>IF(データ２!B184="","",VLOOKUP(A265,データ２!$A$2:$B$200,2))</f>
        <v>山野Ｒイーグルス</v>
      </c>
      <c r="C265" s="18" t="s">
        <v>148</v>
      </c>
      <c r="D265" s="19" t="s">
        <v>12</v>
      </c>
      <c r="E265" s="20">
        <v>1</v>
      </c>
      <c r="F265" s="38" t="s">
        <v>11</v>
      </c>
      <c r="G265" s="39"/>
      <c r="H265" s="40"/>
      <c r="I265" s="18" t="s">
        <v>148</v>
      </c>
      <c r="J265" s="19" t="s">
        <v>12</v>
      </c>
      <c r="K265" s="20">
        <v>10</v>
      </c>
      <c r="L265" s="18" t="s">
        <v>148</v>
      </c>
      <c r="M265" s="19" t="s">
        <v>12</v>
      </c>
      <c r="N265" s="20">
        <v>11</v>
      </c>
      <c r="O265" s="18" t="s">
        <v>148</v>
      </c>
      <c r="P265" s="19" t="s">
        <v>12</v>
      </c>
      <c r="Q265" s="20">
        <v>12</v>
      </c>
      <c r="R265" s="18" t="s">
        <v>148</v>
      </c>
      <c r="S265" s="19" t="s">
        <v>12</v>
      </c>
      <c r="T265" s="20">
        <v>13</v>
      </c>
      <c r="U265" s="18" t="s">
        <v>148</v>
      </c>
      <c r="V265" s="19" t="s">
        <v>12</v>
      </c>
      <c r="W265" s="20">
        <v>14</v>
      </c>
      <c r="X265" s="18" t="s">
        <v>148</v>
      </c>
      <c r="Y265" s="19" t="s">
        <v>12</v>
      </c>
      <c r="Z265" s="20">
        <v>15</v>
      </c>
      <c r="AA265" s="18" t="s">
        <v>148</v>
      </c>
      <c r="AB265" s="19" t="s">
        <v>12</v>
      </c>
      <c r="AC265" s="20">
        <v>16</v>
      </c>
      <c r="AD265" s="18" t="s">
        <v>148</v>
      </c>
      <c r="AE265" s="19" t="s">
        <v>12</v>
      </c>
      <c r="AF265" s="20">
        <v>17</v>
      </c>
      <c r="AG265" s="47">
        <f>COUNTIF(C265:AF266,"○")</f>
        <v>0</v>
      </c>
      <c r="AH265" s="49">
        <f>COUNTIF(C265:AF266,"●")</f>
        <v>0</v>
      </c>
      <c r="AI265" s="49">
        <f>COUNTIF(C265:AF266,"△")</f>
        <v>0</v>
      </c>
      <c r="AJ265" s="49">
        <f t="shared" ref="AJ265" si="415">+AG265*3+AI265*1</f>
        <v>0</v>
      </c>
      <c r="AK265" s="49">
        <f t="shared" ref="AK265" si="416">+E266+H266+K266+N266+Q266+T266+W266+Z266+AC266+AF266</f>
        <v>0</v>
      </c>
      <c r="AL265" s="49">
        <f t="shared" ref="AL265" si="417">+C266+F266+I266+L266+O266+R266+U266+X266+AA266+AD266</f>
        <v>0</v>
      </c>
      <c r="AM265" s="49">
        <f t="shared" ref="AM265" si="418">+RANK(AJ265,$AJ$263:$AJ$281,0)*100+RANK(AK265,$AK$263:$AK$281,1)*10+RANK(AL265,$AL$263:$AL$281,0)</f>
        <v>111</v>
      </c>
      <c r="AN265" s="49">
        <f t="shared" ref="AN265" si="419">+RANK(AM265,$AM$263:$AM$281,1)</f>
        <v>1</v>
      </c>
    </row>
    <row r="266" spans="1:40" ht="15.95" customHeight="1" x14ac:dyDescent="0.15">
      <c r="A266" s="44"/>
      <c r="B266" s="46"/>
      <c r="C266" s="21"/>
      <c r="D266" s="22" t="s">
        <v>12</v>
      </c>
      <c r="E266" s="23"/>
      <c r="F266" s="41"/>
      <c r="G266" s="42"/>
      <c r="H266" s="43"/>
      <c r="I266" s="21"/>
      <c r="J266" s="22" t="s">
        <v>12</v>
      </c>
      <c r="K266" s="23"/>
      <c r="L266" s="21"/>
      <c r="M266" s="22" t="s">
        <v>12</v>
      </c>
      <c r="N266" s="23"/>
      <c r="O266" s="21"/>
      <c r="P266" s="22" t="s">
        <v>12</v>
      </c>
      <c r="Q266" s="23"/>
      <c r="R266" s="21"/>
      <c r="S266" s="22" t="s">
        <v>12</v>
      </c>
      <c r="T266" s="23"/>
      <c r="U266" s="21"/>
      <c r="V266" s="22" t="s">
        <v>12</v>
      </c>
      <c r="W266" s="23"/>
      <c r="X266" s="21"/>
      <c r="Y266" s="22" t="s">
        <v>12</v>
      </c>
      <c r="Z266" s="23"/>
      <c r="AA266" s="21"/>
      <c r="AB266" s="22" t="s">
        <v>12</v>
      </c>
      <c r="AC266" s="23"/>
      <c r="AD266" s="21"/>
      <c r="AE266" s="22" t="s">
        <v>12</v>
      </c>
      <c r="AF266" s="23"/>
      <c r="AG266" s="48"/>
      <c r="AH266" s="50"/>
      <c r="AI266" s="50"/>
      <c r="AJ266" s="50"/>
      <c r="AK266" s="50"/>
      <c r="AL266" s="50"/>
      <c r="AM266" s="50"/>
      <c r="AN266" s="50"/>
    </row>
    <row r="267" spans="1:40" ht="15.95" customHeight="1" x14ac:dyDescent="0.15">
      <c r="A267" s="44">
        <v>93</v>
      </c>
      <c r="B267" s="45" t="str">
        <f>IF(データ２!B186="","",VLOOKUP(A267,データ２!$A$2:$B$200,2))</f>
        <v>東陽フェニックス</v>
      </c>
      <c r="C267" s="18" t="s">
        <v>148</v>
      </c>
      <c r="D267" s="19" t="s">
        <v>12</v>
      </c>
      <c r="E267" s="20">
        <v>2</v>
      </c>
      <c r="F267" s="18" t="s">
        <v>148</v>
      </c>
      <c r="G267" s="19" t="s">
        <v>12</v>
      </c>
      <c r="H267" s="20">
        <v>10</v>
      </c>
      <c r="I267" s="38" t="s">
        <v>11</v>
      </c>
      <c r="J267" s="39"/>
      <c r="K267" s="40"/>
      <c r="L267" s="18" t="s">
        <v>148</v>
      </c>
      <c r="M267" s="19" t="s">
        <v>12</v>
      </c>
      <c r="N267" s="20">
        <v>18</v>
      </c>
      <c r="O267" s="18" t="s">
        <v>148</v>
      </c>
      <c r="P267" s="19" t="s">
        <v>12</v>
      </c>
      <c r="Q267" s="20">
        <v>19</v>
      </c>
      <c r="R267" s="18" t="s">
        <v>148</v>
      </c>
      <c r="S267" s="19" t="s">
        <v>12</v>
      </c>
      <c r="T267" s="20">
        <v>20</v>
      </c>
      <c r="U267" s="18" t="s">
        <v>148</v>
      </c>
      <c r="V267" s="19" t="s">
        <v>12</v>
      </c>
      <c r="W267" s="20">
        <v>21</v>
      </c>
      <c r="X267" s="18" t="s">
        <v>148</v>
      </c>
      <c r="Y267" s="19" t="s">
        <v>12</v>
      </c>
      <c r="Z267" s="20">
        <v>22</v>
      </c>
      <c r="AA267" s="18" t="s">
        <v>148</v>
      </c>
      <c r="AB267" s="19" t="s">
        <v>12</v>
      </c>
      <c r="AC267" s="20">
        <v>23</v>
      </c>
      <c r="AD267" s="18" t="s">
        <v>148</v>
      </c>
      <c r="AE267" s="19" t="s">
        <v>12</v>
      </c>
      <c r="AF267" s="20">
        <v>24</v>
      </c>
      <c r="AG267" s="47">
        <f>COUNTIF(C267:AF268,"○")</f>
        <v>0</v>
      </c>
      <c r="AH267" s="49">
        <f>COUNTIF(C267:AF268,"●")</f>
        <v>0</v>
      </c>
      <c r="AI267" s="49">
        <f>COUNTIF(C267:AF268,"△")</f>
        <v>0</v>
      </c>
      <c r="AJ267" s="49">
        <f t="shared" ref="AJ267" si="420">+AG267*3+AI267*1</f>
        <v>0</v>
      </c>
      <c r="AK267" s="49">
        <f t="shared" ref="AK267" si="421">+E268+H268+K268+N268+Q268+T268+W268+Z268+AC268+AF268</f>
        <v>0</v>
      </c>
      <c r="AL267" s="49">
        <f t="shared" ref="AL267" si="422">+C268+F268+I268+L268+O268+R268+U268+X268+AA268+AD268</f>
        <v>0</v>
      </c>
      <c r="AM267" s="49">
        <f t="shared" ref="AM267" si="423">+RANK(AJ267,$AJ$263:$AJ$281,0)*100+RANK(AK267,$AK$263:$AK$281,1)*10+RANK(AL267,$AL$263:$AL$281,0)</f>
        <v>111</v>
      </c>
      <c r="AN267" s="49">
        <f t="shared" ref="AN267" si="424">+RANK(AM267,$AM$263:$AM$281,1)</f>
        <v>1</v>
      </c>
    </row>
    <row r="268" spans="1:40" ht="15.95" customHeight="1" x14ac:dyDescent="0.15">
      <c r="A268" s="44"/>
      <c r="B268" s="46"/>
      <c r="C268" s="21"/>
      <c r="D268" s="22" t="s">
        <v>12</v>
      </c>
      <c r="E268" s="23"/>
      <c r="F268" s="21"/>
      <c r="G268" s="22" t="s">
        <v>12</v>
      </c>
      <c r="H268" s="23"/>
      <c r="I268" s="41"/>
      <c r="J268" s="42"/>
      <c r="K268" s="43"/>
      <c r="L268" s="21"/>
      <c r="M268" s="22" t="s">
        <v>12</v>
      </c>
      <c r="N268" s="23"/>
      <c r="O268" s="21"/>
      <c r="P268" s="22" t="s">
        <v>12</v>
      </c>
      <c r="Q268" s="23"/>
      <c r="R268" s="21"/>
      <c r="S268" s="22" t="s">
        <v>12</v>
      </c>
      <c r="T268" s="23"/>
      <c r="U268" s="21"/>
      <c r="V268" s="22" t="s">
        <v>12</v>
      </c>
      <c r="W268" s="23"/>
      <c r="X268" s="21"/>
      <c r="Y268" s="22" t="s">
        <v>12</v>
      </c>
      <c r="Z268" s="23"/>
      <c r="AA268" s="21"/>
      <c r="AB268" s="22" t="s">
        <v>12</v>
      </c>
      <c r="AC268" s="23"/>
      <c r="AD268" s="21"/>
      <c r="AE268" s="22" t="s">
        <v>12</v>
      </c>
      <c r="AF268" s="23"/>
      <c r="AG268" s="48"/>
      <c r="AH268" s="50"/>
      <c r="AI268" s="50"/>
      <c r="AJ268" s="50"/>
      <c r="AK268" s="50"/>
      <c r="AL268" s="50"/>
      <c r="AM268" s="50"/>
      <c r="AN268" s="50"/>
    </row>
    <row r="269" spans="1:40" ht="15.95" customHeight="1" x14ac:dyDescent="0.15">
      <c r="A269" s="44">
        <v>94</v>
      </c>
      <c r="B269" s="45" t="str">
        <f>IF(データ２!B188="","",VLOOKUP(A269,データ２!$A$2:$B$200,2))</f>
        <v>番町エンジェルス</v>
      </c>
      <c r="C269" s="18" t="s">
        <v>148</v>
      </c>
      <c r="D269" s="19" t="s">
        <v>12</v>
      </c>
      <c r="E269" s="20">
        <v>3</v>
      </c>
      <c r="F269" s="18" t="s">
        <v>148</v>
      </c>
      <c r="G269" s="19" t="s">
        <v>12</v>
      </c>
      <c r="H269" s="20">
        <v>11</v>
      </c>
      <c r="I269" s="18" t="s">
        <v>148</v>
      </c>
      <c r="J269" s="19" t="s">
        <v>12</v>
      </c>
      <c r="K269" s="20">
        <v>18</v>
      </c>
      <c r="L269" s="38" t="s">
        <v>11</v>
      </c>
      <c r="M269" s="39"/>
      <c r="N269" s="40"/>
      <c r="O269" s="18" t="s">
        <v>148</v>
      </c>
      <c r="P269" s="19" t="s">
        <v>12</v>
      </c>
      <c r="Q269" s="20">
        <v>25</v>
      </c>
      <c r="R269" s="18" t="s">
        <v>148</v>
      </c>
      <c r="S269" s="19" t="s">
        <v>12</v>
      </c>
      <c r="T269" s="20">
        <v>26</v>
      </c>
      <c r="U269" s="18" t="s">
        <v>148</v>
      </c>
      <c r="V269" s="19" t="s">
        <v>12</v>
      </c>
      <c r="W269" s="20">
        <v>27</v>
      </c>
      <c r="X269" s="18" t="s">
        <v>148</v>
      </c>
      <c r="Y269" s="19" t="s">
        <v>12</v>
      </c>
      <c r="Z269" s="20">
        <v>28</v>
      </c>
      <c r="AA269" s="18" t="s">
        <v>148</v>
      </c>
      <c r="AB269" s="19" t="s">
        <v>12</v>
      </c>
      <c r="AC269" s="20">
        <v>29</v>
      </c>
      <c r="AD269" s="18" t="s">
        <v>148</v>
      </c>
      <c r="AE269" s="19" t="s">
        <v>12</v>
      </c>
      <c r="AF269" s="20">
        <v>30</v>
      </c>
      <c r="AG269" s="47">
        <f>COUNTIF(C269:AF270,"○")</f>
        <v>0</v>
      </c>
      <c r="AH269" s="49">
        <f>COUNTIF(C269:AF270,"●")</f>
        <v>0</v>
      </c>
      <c r="AI269" s="49">
        <f>COUNTIF(C269:AF270,"△")</f>
        <v>0</v>
      </c>
      <c r="AJ269" s="49">
        <f t="shared" ref="AJ269" si="425">+AG269*3+AI269*1</f>
        <v>0</v>
      </c>
      <c r="AK269" s="49">
        <f t="shared" ref="AK269" si="426">+E270+H270+K270+N270+Q270+T270+W270+Z270+AC270+AF270</f>
        <v>0</v>
      </c>
      <c r="AL269" s="49">
        <f t="shared" ref="AL269" si="427">+C270+F270+I270+L270+O270+R270+U270+X270+AA270+AD270</f>
        <v>0</v>
      </c>
      <c r="AM269" s="49">
        <f t="shared" ref="AM269" si="428">+RANK(AJ269,$AJ$263:$AJ$281,0)*100+RANK(AK269,$AK$263:$AK$281,1)*10+RANK(AL269,$AL$263:$AL$281,0)</f>
        <v>111</v>
      </c>
      <c r="AN269" s="49">
        <f t="shared" ref="AN269" si="429">+RANK(AM269,$AM$263:$AM$281,1)</f>
        <v>1</v>
      </c>
    </row>
    <row r="270" spans="1:40" ht="15.95" customHeight="1" x14ac:dyDescent="0.15">
      <c r="A270" s="44"/>
      <c r="B270" s="46"/>
      <c r="C270" s="21"/>
      <c r="D270" s="22" t="s">
        <v>12</v>
      </c>
      <c r="E270" s="23"/>
      <c r="F270" s="21"/>
      <c r="G270" s="22" t="s">
        <v>12</v>
      </c>
      <c r="H270" s="23"/>
      <c r="I270" s="21"/>
      <c r="J270" s="22" t="s">
        <v>12</v>
      </c>
      <c r="K270" s="23"/>
      <c r="L270" s="41"/>
      <c r="M270" s="42"/>
      <c r="N270" s="43"/>
      <c r="O270" s="21"/>
      <c r="P270" s="22" t="s">
        <v>12</v>
      </c>
      <c r="Q270" s="23"/>
      <c r="R270" s="21"/>
      <c r="S270" s="22" t="s">
        <v>12</v>
      </c>
      <c r="T270" s="23"/>
      <c r="U270" s="21"/>
      <c r="V270" s="22" t="s">
        <v>12</v>
      </c>
      <c r="W270" s="23"/>
      <c r="X270" s="21"/>
      <c r="Y270" s="22" t="s">
        <v>12</v>
      </c>
      <c r="Z270" s="23"/>
      <c r="AA270" s="21"/>
      <c r="AB270" s="22" t="s">
        <v>12</v>
      </c>
      <c r="AC270" s="23"/>
      <c r="AD270" s="21"/>
      <c r="AE270" s="22" t="s">
        <v>12</v>
      </c>
      <c r="AF270" s="23"/>
      <c r="AG270" s="48"/>
      <c r="AH270" s="50"/>
      <c r="AI270" s="50"/>
      <c r="AJ270" s="50"/>
      <c r="AK270" s="50"/>
      <c r="AL270" s="50"/>
      <c r="AM270" s="50"/>
      <c r="AN270" s="50"/>
    </row>
    <row r="271" spans="1:40" ht="15.95" customHeight="1" x14ac:dyDescent="0.15">
      <c r="A271" s="44">
        <v>95</v>
      </c>
      <c r="B271" s="45" t="str">
        <f>IF(データ２!B190="","",VLOOKUP(A271,データ２!$A$2:$B$200,2))</f>
        <v>鎌倉ヴィクトリー</v>
      </c>
      <c r="C271" s="18" t="s">
        <v>148</v>
      </c>
      <c r="D271" s="19" t="s">
        <v>12</v>
      </c>
      <c r="E271" s="20">
        <v>4</v>
      </c>
      <c r="F271" s="18" t="s">
        <v>148</v>
      </c>
      <c r="G271" s="19" t="s">
        <v>12</v>
      </c>
      <c r="H271" s="20">
        <v>12</v>
      </c>
      <c r="I271" s="18" t="s">
        <v>148</v>
      </c>
      <c r="J271" s="19" t="s">
        <v>12</v>
      </c>
      <c r="K271" s="20">
        <v>19</v>
      </c>
      <c r="L271" s="18" t="s">
        <v>148</v>
      </c>
      <c r="M271" s="19" t="s">
        <v>12</v>
      </c>
      <c r="N271" s="20">
        <v>25</v>
      </c>
      <c r="O271" s="38" t="s">
        <v>11</v>
      </c>
      <c r="P271" s="39"/>
      <c r="Q271" s="40"/>
      <c r="R271" s="18" t="s">
        <v>148</v>
      </c>
      <c r="S271" s="19" t="s">
        <v>12</v>
      </c>
      <c r="T271" s="20">
        <v>31</v>
      </c>
      <c r="U271" s="18" t="s">
        <v>148</v>
      </c>
      <c r="V271" s="19" t="s">
        <v>12</v>
      </c>
      <c r="W271" s="20">
        <v>32</v>
      </c>
      <c r="X271" s="18" t="s">
        <v>148</v>
      </c>
      <c r="Y271" s="19" t="s">
        <v>12</v>
      </c>
      <c r="Z271" s="20">
        <v>33</v>
      </c>
      <c r="AA271" s="18" t="s">
        <v>148</v>
      </c>
      <c r="AB271" s="19" t="s">
        <v>12</v>
      </c>
      <c r="AC271" s="20">
        <v>34</v>
      </c>
      <c r="AD271" s="18" t="s">
        <v>148</v>
      </c>
      <c r="AE271" s="19" t="s">
        <v>12</v>
      </c>
      <c r="AF271" s="20">
        <v>35</v>
      </c>
      <c r="AG271" s="47">
        <f>COUNTIF(C271:AF272,"○")</f>
        <v>0</v>
      </c>
      <c r="AH271" s="49">
        <f>COUNTIF(C271:AF272,"●")</f>
        <v>0</v>
      </c>
      <c r="AI271" s="49">
        <f>COUNTIF(C271:AF272,"△")</f>
        <v>0</v>
      </c>
      <c r="AJ271" s="49">
        <f t="shared" ref="AJ271" si="430">+AG271*3+AI271*1</f>
        <v>0</v>
      </c>
      <c r="AK271" s="49">
        <f t="shared" ref="AK271" si="431">+E272+H272+K272+N272+Q272+T272+W272+Z272+AC272+AF272</f>
        <v>0</v>
      </c>
      <c r="AL271" s="49">
        <f t="shared" ref="AL271" si="432">+C272+F272+I272+L272+O272+R272+U272+X272+AA272+AD272</f>
        <v>0</v>
      </c>
      <c r="AM271" s="49">
        <f t="shared" ref="AM271" si="433">+RANK(AJ271,$AJ$263:$AJ$281,0)*100+RANK(AK271,$AK$263:$AK$281,1)*10+RANK(AL271,$AL$263:$AL$281,0)</f>
        <v>111</v>
      </c>
      <c r="AN271" s="49">
        <f t="shared" ref="AN271" si="434">+RANK(AM271,$AM$263:$AM$281,1)</f>
        <v>1</v>
      </c>
    </row>
    <row r="272" spans="1:40" ht="15.95" customHeight="1" x14ac:dyDescent="0.15">
      <c r="A272" s="44"/>
      <c r="B272" s="46"/>
      <c r="C272" s="21"/>
      <c r="D272" s="22" t="s">
        <v>12</v>
      </c>
      <c r="E272" s="23"/>
      <c r="F272" s="21"/>
      <c r="G272" s="22" t="s">
        <v>12</v>
      </c>
      <c r="H272" s="23"/>
      <c r="I272" s="21"/>
      <c r="J272" s="22" t="s">
        <v>12</v>
      </c>
      <c r="K272" s="23"/>
      <c r="L272" s="21"/>
      <c r="M272" s="22" t="s">
        <v>12</v>
      </c>
      <c r="N272" s="23"/>
      <c r="O272" s="41"/>
      <c r="P272" s="42"/>
      <c r="Q272" s="43"/>
      <c r="R272" s="21"/>
      <c r="S272" s="22" t="s">
        <v>12</v>
      </c>
      <c r="T272" s="23"/>
      <c r="U272" s="21"/>
      <c r="V272" s="22" t="s">
        <v>12</v>
      </c>
      <c r="W272" s="23"/>
      <c r="X272" s="21"/>
      <c r="Y272" s="22" t="s">
        <v>12</v>
      </c>
      <c r="Z272" s="23"/>
      <c r="AA272" s="21"/>
      <c r="AB272" s="22" t="s">
        <v>12</v>
      </c>
      <c r="AC272" s="23"/>
      <c r="AD272" s="21"/>
      <c r="AE272" s="22" t="s">
        <v>12</v>
      </c>
      <c r="AF272" s="23"/>
      <c r="AG272" s="48"/>
      <c r="AH272" s="50"/>
      <c r="AI272" s="50"/>
      <c r="AJ272" s="50"/>
      <c r="AK272" s="50"/>
      <c r="AL272" s="50"/>
      <c r="AM272" s="50"/>
      <c r="AN272" s="50"/>
    </row>
    <row r="273" spans="1:40" ht="15.95" customHeight="1" x14ac:dyDescent="0.15">
      <c r="A273" s="44">
        <v>96</v>
      </c>
      <c r="B273" s="45" t="str">
        <f>IF(データ２!B192="","",VLOOKUP(A273,データ２!$A$2:$B$200,2))</f>
        <v>南篠崎ランチャーズ</v>
      </c>
      <c r="C273" s="18" t="s">
        <v>148</v>
      </c>
      <c r="D273" s="19" t="s">
        <v>12</v>
      </c>
      <c r="E273" s="20">
        <v>5</v>
      </c>
      <c r="F273" s="18" t="s">
        <v>148</v>
      </c>
      <c r="G273" s="19" t="s">
        <v>12</v>
      </c>
      <c r="H273" s="20">
        <v>13</v>
      </c>
      <c r="I273" s="18" t="s">
        <v>148</v>
      </c>
      <c r="J273" s="19" t="s">
        <v>12</v>
      </c>
      <c r="K273" s="20">
        <v>20</v>
      </c>
      <c r="L273" s="18" t="s">
        <v>148</v>
      </c>
      <c r="M273" s="19" t="s">
        <v>12</v>
      </c>
      <c r="N273" s="20">
        <v>26</v>
      </c>
      <c r="O273" s="18" t="s">
        <v>148</v>
      </c>
      <c r="P273" s="19" t="s">
        <v>12</v>
      </c>
      <c r="Q273" s="20">
        <v>31</v>
      </c>
      <c r="R273" s="38" t="s">
        <v>11</v>
      </c>
      <c r="S273" s="39"/>
      <c r="T273" s="40"/>
      <c r="U273" s="18" t="s">
        <v>148</v>
      </c>
      <c r="V273" s="19" t="s">
        <v>12</v>
      </c>
      <c r="W273" s="20">
        <v>36</v>
      </c>
      <c r="X273" s="18" t="s">
        <v>148</v>
      </c>
      <c r="Y273" s="19" t="s">
        <v>12</v>
      </c>
      <c r="Z273" s="20">
        <v>37</v>
      </c>
      <c r="AA273" s="18" t="s">
        <v>148</v>
      </c>
      <c r="AB273" s="19" t="s">
        <v>12</v>
      </c>
      <c r="AC273" s="20">
        <v>38</v>
      </c>
      <c r="AD273" s="18" t="s">
        <v>148</v>
      </c>
      <c r="AE273" s="19" t="s">
        <v>12</v>
      </c>
      <c r="AF273" s="20">
        <v>39</v>
      </c>
      <c r="AG273" s="47">
        <f>COUNTIF(C273:AF274,"○")</f>
        <v>0</v>
      </c>
      <c r="AH273" s="49">
        <f>COUNTIF(C273:AF274,"●")</f>
        <v>0</v>
      </c>
      <c r="AI273" s="49">
        <f>COUNTIF(C273:AF274,"△")</f>
        <v>0</v>
      </c>
      <c r="AJ273" s="49">
        <f t="shared" ref="AJ273" si="435">+AG273*3+AI273*1</f>
        <v>0</v>
      </c>
      <c r="AK273" s="49">
        <f t="shared" ref="AK273" si="436">+E274+H274+K274+N274+Q274+T274+W274+Z274+AC274+AF274</f>
        <v>0</v>
      </c>
      <c r="AL273" s="49">
        <f t="shared" ref="AL273" si="437">+C274+F274+I274+L274+O274+R274+U274+X274+AA274+AD274</f>
        <v>0</v>
      </c>
      <c r="AM273" s="49">
        <f t="shared" ref="AM273" si="438">+RANK(AJ273,$AJ$263:$AJ$281,0)*100+RANK(AK273,$AK$263:$AK$281,1)*10+RANK(AL273,$AL$263:$AL$281,0)</f>
        <v>111</v>
      </c>
      <c r="AN273" s="49">
        <f t="shared" ref="AN273" si="439">+RANK(AM273,$AM$263:$AM$281,1)</f>
        <v>1</v>
      </c>
    </row>
    <row r="274" spans="1:40" ht="15.95" customHeight="1" x14ac:dyDescent="0.15">
      <c r="A274" s="44"/>
      <c r="B274" s="46"/>
      <c r="C274" s="21"/>
      <c r="D274" s="22" t="s">
        <v>12</v>
      </c>
      <c r="E274" s="23"/>
      <c r="F274" s="21"/>
      <c r="G274" s="22" t="s">
        <v>12</v>
      </c>
      <c r="H274" s="23"/>
      <c r="I274" s="21"/>
      <c r="J274" s="22" t="s">
        <v>12</v>
      </c>
      <c r="K274" s="23"/>
      <c r="L274" s="21"/>
      <c r="M274" s="22" t="s">
        <v>12</v>
      </c>
      <c r="N274" s="23"/>
      <c r="O274" s="21"/>
      <c r="P274" s="22" t="s">
        <v>12</v>
      </c>
      <c r="Q274" s="23"/>
      <c r="R274" s="41"/>
      <c r="S274" s="42"/>
      <c r="T274" s="43"/>
      <c r="U274" s="21"/>
      <c r="V274" s="22" t="s">
        <v>12</v>
      </c>
      <c r="W274" s="23"/>
      <c r="X274" s="21"/>
      <c r="Y274" s="22" t="s">
        <v>12</v>
      </c>
      <c r="Z274" s="23"/>
      <c r="AA274" s="21"/>
      <c r="AB274" s="22" t="s">
        <v>12</v>
      </c>
      <c r="AC274" s="23"/>
      <c r="AD274" s="21"/>
      <c r="AE274" s="22" t="s">
        <v>12</v>
      </c>
      <c r="AF274" s="23"/>
      <c r="AG274" s="48"/>
      <c r="AH274" s="50"/>
      <c r="AI274" s="50"/>
      <c r="AJ274" s="50"/>
      <c r="AK274" s="50"/>
      <c r="AL274" s="50"/>
      <c r="AM274" s="50"/>
      <c r="AN274" s="50"/>
    </row>
    <row r="275" spans="1:40" ht="15.95" customHeight="1" x14ac:dyDescent="0.15">
      <c r="A275" s="44">
        <v>97</v>
      </c>
      <c r="B275" s="45" t="str">
        <f>IF(データ２!B194="","",VLOOKUP(A275,データ２!$A$2:$B$200,2))</f>
        <v>御殿山ファイターズ</v>
      </c>
      <c r="C275" s="18" t="s">
        <v>148</v>
      </c>
      <c r="D275" s="19" t="s">
        <v>12</v>
      </c>
      <c r="E275" s="20">
        <v>6</v>
      </c>
      <c r="F275" s="18" t="s">
        <v>148</v>
      </c>
      <c r="G275" s="19" t="s">
        <v>12</v>
      </c>
      <c r="H275" s="20">
        <v>14</v>
      </c>
      <c r="I275" s="18" t="s">
        <v>148</v>
      </c>
      <c r="J275" s="19" t="s">
        <v>12</v>
      </c>
      <c r="K275" s="20">
        <v>21</v>
      </c>
      <c r="L275" s="18" t="s">
        <v>148</v>
      </c>
      <c r="M275" s="19" t="s">
        <v>12</v>
      </c>
      <c r="N275" s="20">
        <v>27</v>
      </c>
      <c r="O275" s="18" t="s">
        <v>148</v>
      </c>
      <c r="P275" s="19" t="s">
        <v>12</v>
      </c>
      <c r="Q275" s="20">
        <v>32</v>
      </c>
      <c r="R275" s="18" t="s">
        <v>148</v>
      </c>
      <c r="S275" s="19" t="s">
        <v>12</v>
      </c>
      <c r="T275" s="20">
        <v>36</v>
      </c>
      <c r="U275" s="38" t="s">
        <v>11</v>
      </c>
      <c r="V275" s="39"/>
      <c r="W275" s="40"/>
      <c r="X275" s="18" t="s">
        <v>148</v>
      </c>
      <c r="Y275" s="19" t="s">
        <v>12</v>
      </c>
      <c r="Z275" s="20">
        <v>40</v>
      </c>
      <c r="AA275" s="18" t="s">
        <v>148</v>
      </c>
      <c r="AB275" s="19" t="s">
        <v>12</v>
      </c>
      <c r="AC275" s="20">
        <v>41</v>
      </c>
      <c r="AD275" s="18" t="s">
        <v>148</v>
      </c>
      <c r="AE275" s="19" t="s">
        <v>12</v>
      </c>
      <c r="AF275" s="20">
        <v>42</v>
      </c>
      <c r="AG275" s="47">
        <f>COUNTIF(C275:AF276,"○")</f>
        <v>0</v>
      </c>
      <c r="AH275" s="49">
        <f>COUNTIF(C275:AF276,"●")</f>
        <v>0</v>
      </c>
      <c r="AI275" s="49">
        <f>COUNTIF(C275:AF276,"△")</f>
        <v>0</v>
      </c>
      <c r="AJ275" s="49">
        <f t="shared" ref="AJ275" si="440">+AG275*3+AI275*1</f>
        <v>0</v>
      </c>
      <c r="AK275" s="49">
        <f t="shared" ref="AK275" si="441">+E276+H276+K276+N276+Q276+T276+W276+Z276+AC276+AF276</f>
        <v>0</v>
      </c>
      <c r="AL275" s="49">
        <f t="shared" ref="AL275" si="442">+C276+F276+I276+L276+O276+R276+U276+X276+AA276+AD276</f>
        <v>0</v>
      </c>
      <c r="AM275" s="49">
        <f t="shared" ref="AM275" si="443">+RANK(AJ275,$AJ$263:$AJ$281,0)*100+RANK(AK275,$AK$263:$AK$281,1)*10+RANK(AL275,$AL$263:$AL$281,0)</f>
        <v>111</v>
      </c>
      <c r="AN275" s="49">
        <f t="shared" ref="AN275" si="444">+RANK(AM275,$AM$263:$AM$281,1)</f>
        <v>1</v>
      </c>
    </row>
    <row r="276" spans="1:40" ht="15.95" customHeight="1" x14ac:dyDescent="0.15">
      <c r="A276" s="44"/>
      <c r="B276" s="46"/>
      <c r="C276" s="21"/>
      <c r="D276" s="22" t="s">
        <v>12</v>
      </c>
      <c r="E276" s="23"/>
      <c r="F276" s="21"/>
      <c r="G276" s="22" t="s">
        <v>12</v>
      </c>
      <c r="H276" s="23"/>
      <c r="I276" s="21"/>
      <c r="J276" s="22" t="s">
        <v>12</v>
      </c>
      <c r="K276" s="23"/>
      <c r="L276" s="21"/>
      <c r="M276" s="22" t="s">
        <v>12</v>
      </c>
      <c r="N276" s="23"/>
      <c r="O276" s="21"/>
      <c r="P276" s="22" t="s">
        <v>12</v>
      </c>
      <c r="Q276" s="23"/>
      <c r="R276" s="21"/>
      <c r="S276" s="22" t="s">
        <v>12</v>
      </c>
      <c r="T276" s="23"/>
      <c r="U276" s="41"/>
      <c r="V276" s="42"/>
      <c r="W276" s="43"/>
      <c r="X276" s="21"/>
      <c r="Y276" s="22" t="s">
        <v>12</v>
      </c>
      <c r="Z276" s="23"/>
      <c r="AA276" s="21"/>
      <c r="AB276" s="22" t="s">
        <v>12</v>
      </c>
      <c r="AC276" s="23"/>
      <c r="AD276" s="21"/>
      <c r="AE276" s="22" t="s">
        <v>12</v>
      </c>
      <c r="AF276" s="23"/>
      <c r="AG276" s="48"/>
      <c r="AH276" s="50"/>
      <c r="AI276" s="50"/>
      <c r="AJ276" s="50"/>
      <c r="AK276" s="50"/>
      <c r="AL276" s="50"/>
      <c r="AM276" s="50"/>
      <c r="AN276" s="50"/>
    </row>
    <row r="277" spans="1:40" ht="15.95" customHeight="1" x14ac:dyDescent="0.15">
      <c r="A277" s="44">
        <v>98</v>
      </c>
      <c r="B277" s="45" t="str">
        <f>IF(データ２!B196="","",VLOOKUP(A277,データ２!$A$2:$B$200,2))</f>
        <v>しらさぎ</v>
      </c>
      <c r="C277" s="18" t="s">
        <v>148</v>
      </c>
      <c r="D277" s="19" t="s">
        <v>12</v>
      </c>
      <c r="E277" s="20">
        <v>7</v>
      </c>
      <c r="F277" s="18" t="s">
        <v>148</v>
      </c>
      <c r="G277" s="19" t="s">
        <v>12</v>
      </c>
      <c r="H277" s="20">
        <v>15</v>
      </c>
      <c r="I277" s="18" t="s">
        <v>148</v>
      </c>
      <c r="J277" s="19" t="s">
        <v>12</v>
      </c>
      <c r="K277" s="20">
        <v>22</v>
      </c>
      <c r="L277" s="18" t="s">
        <v>148</v>
      </c>
      <c r="M277" s="19" t="s">
        <v>12</v>
      </c>
      <c r="N277" s="20">
        <v>28</v>
      </c>
      <c r="O277" s="18" t="s">
        <v>148</v>
      </c>
      <c r="P277" s="19" t="s">
        <v>12</v>
      </c>
      <c r="Q277" s="20">
        <v>33</v>
      </c>
      <c r="R277" s="18" t="s">
        <v>148</v>
      </c>
      <c r="S277" s="19" t="s">
        <v>12</v>
      </c>
      <c r="T277" s="20">
        <v>37</v>
      </c>
      <c r="U277" s="18" t="s">
        <v>148</v>
      </c>
      <c r="V277" s="19" t="s">
        <v>12</v>
      </c>
      <c r="W277" s="20">
        <v>40</v>
      </c>
      <c r="X277" s="38" t="s">
        <v>11</v>
      </c>
      <c r="Y277" s="39"/>
      <c r="Z277" s="40"/>
      <c r="AA277" s="18" t="s">
        <v>148</v>
      </c>
      <c r="AB277" s="19" t="s">
        <v>12</v>
      </c>
      <c r="AC277" s="20">
        <v>43</v>
      </c>
      <c r="AD277" s="18" t="s">
        <v>148</v>
      </c>
      <c r="AE277" s="19" t="s">
        <v>12</v>
      </c>
      <c r="AF277" s="20">
        <v>44</v>
      </c>
      <c r="AG277" s="47">
        <f>COUNTIF(C277:AF278,"○")</f>
        <v>0</v>
      </c>
      <c r="AH277" s="49">
        <f>COUNTIF(C277:AF278,"●")</f>
        <v>0</v>
      </c>
      <c r="AI277" s="49">
        <f>COUNTIF(C277:AF278,"△")</f>
        <v>0</v>
      </c>
      <c r="AJ277" s="49">
        <f t="shared" ref="AJ277" si="445">+AG277*3+AI277*1</f>
        <v>0</v>
      </c>
      <c r="AK277" s="49">
        <f t="shared" ref="AK277" si="446">+E278+H278+K278+N278+Q278+T278+W278+Z278+AC278+AF278</f>
        <v>0</v>
      </c>
      <c r="AL277" s="49">
        <f t="shared" ref="AL277" si="447">+C278+F278+I278+L278+O278+R278+U278+X278+AA278+AD278</f>
        <v>0</v>
      </c>
      <c r="AM277" s="49">
        <f t="shared" ref="AM277" si="448">+RANK(AJ277,$AJ$263:$AJ$281,0)*100+RANK(AK277,$AK$263:$AK$281,1)*10+RANK(AL277,$AL$263:$AL$281,0)</f>
        <v>111</v>
      </c>
      <c r="AN277" s="49">
        <f t="shared" ref="AN277" si="449">+RANK(AM277,$AM$263:$AM$281,1)</f>
        <v>1</v>
      </c>
    </row>
    <row r="278" spans="1:40" ht="15.95" customHeight="1" x14ac:dyDescent="0.15">
      <c r="A278" s="44"/>
      <c r="B278" s="46"/>
      <c r="C278" s="21"/>
      <c r="D278" s="22" t="s">
        <v>12</v>
      </c>
      <c r="E278" s="23"/>
      <c r="F278" s="21"/>
      <c r="G278" s="22" t="s">
        <v>12</v>
      </c>
      <c r="H278" s="23"/>
      <c r="I278" s="21"/>
      <c r="J278" s="22" t="s">
        <v>12</v>
      </c>
      <c r="K278" s="23"/>
      <c r="L278" s="21"/>
      <c r="M278" s="22" t="s">
        <v>12</v>
      </c>
      <c r="N278" s="23"/>
      <c r="O278" s="21"/>
      <c r="P278" s="22" t="s">
        <v>12</v>
      </c>
      <c r="Q278" s="23"/>
      <c r="R278" s="21"/>
      <c r="S278" s="22" t="s">
        <v>12</v>
      </c>
      <c r="T278" s="23"/>
      <c r="U278" s="21"/>
      <c r="V278" s="22" t="s">
        <v>12</v>
      </c>
      <c r="W278" s="23"/>
      <c r="X278" s="41"/>
      <c r="Y278" s="42"/>
      <c r="Z278" s="43"/>
      <c r="AA278" s="21"/>
      <c r="AB278" s="22" t="s">
        <v>12</v>
      </c>
      <c r="AC278" s="23"/>
      <c r="AD278" s="21"/>
      <c r="AE278" s="22" t="s">
        <v>12</v>
      </c>
      <c r="AF278" s="23"/>
      <c r="AG278" s="48"/>
      <c r="AH278" s="50"/>
      <c r="AI278" s="50"/>
      <c r="AJ278" s="50"/>
      <c r="AK278" s="50"/>
      <c r="AL278" s="50"/>
      <c r="AM278" s="50"/>
      <c r="AN278" s="50"/>
    </row>
    <row r="279" spans="1:40" ht="15.95" customHeight="1" x14ac:dyDescent="0.15">
      <c r="A279" s="44">
        <v>99</v>
      </c>
      <c r="B279" s="45" t="str">
        <f>IF(データ２!B198="","",VLOOKUP(A279,データ２!$A$2:$B$200,2))</f>
        <v>高輪クラブ</v>
      </c>
      <c r="C279" s="18" t="s">
        <v>148</v>
      </c>
      <c r="D279" s="19" t="s">
        <v>12</v>
      </c>
      <c r="E279" s="20">
        <v>8</v>
      </c>
      <c r="F279" s="18" t="s">
        <v>148</v>
      </c>
      <c r="G279" s="19" t="s">
        <v>12</v>
      </c>
      <c r="H279" s="20">
        <v>16</v>
      </c>
      <c r="I279" s="18" t="s">
        <v>148</v>
      </c>
      <c r="J279" s="19" t="s">
        <v>12</v>
      </c>
      <c r="K279" s="20">
        <v>23</v>
      </c>
      <c r="L279" s="18" t="s">
        <v>148</v>
      </c>
      <c r="M279" s="19" t="s">
        <v>12</v>
      </c>
      <c r="N279" s="20">
        <v>29</v>
      </c>
      <c r="O279" s="18" t="s">
        <v>148</v>
      </c>
      <c r="P279" s="19" t="s">
        <v>12</v>
      </c>
      <c r="Q279" s="20">
        <v>34</v>
      </c>
      <c r="R279" s="18" t="s">
        <v>148</v>
      </c>
      <c r="S279" s="19" t="s">
        <v>12</v>
      </c>
      <c r="T279" s="20">
        <v>38</v>
      </c>
      <c r="U279" s="18" t="s">
        <v>148</v>
      </c>
      <c r="V279" s="19" t="s">
        <v>12</v>
      </c>
      <c r="W279" s="20">
        <v>41</v>
      </c>
      <c r="X279" s="18" t="s">
        <v>148</v>
      </c>
      <c r="Y279" s="19" t="s">
        <v>12</v>
      </c>
      <c r="Z279" s="20">
        <v>43</v>
      </c>
      <c r="AA279" s="38" t="s">
        <v>11</v>
      </c>
      <c r="AB279" s="39"/>
      <c r="AC279" s="40"/>
      <c r="AD279" s="18" t="s">
        <v>148</v>
      </c>
      <c r="AE279" s="19" t="s">
        <v>12</v>
      </c>
      <c r="AF279" s="20">
        <v>45</v>
      </c>
      <c r="AG279" s="47">
        <f>COUNTIF(C279:AF280,"○")</f>
        <v>0</v>
      </c>
      <c r="AH279" s="49">
        <f>COUNTIF(C279:AF280,"●")</f>
        <v>0</v>
      </c>
      <c r="AI279" s="49">
        <f>COUNTIF(C279:AF280,"△")</f>
        <v>0</v>
      </c>
      <c r="AJ279" s="49">
        <f t="shared" ref="AJ279" si="450">+AG279*3+AI279*1</f>
        <v>0</v>
      </c>
      <c r="AK279" s="49">
        <f t="shared" ref="AK279" si="451">+E280+H280+K280+N280+Q280+T280+W280+Z280+AC280+AF280</f>
        <v>0</v>
      </c>
      <c r="AL279" s="49">
        <f t="shared" ref="AL279" si="452">+C280+F280+I280+L280+O280+R280+U280+X280+AA280+AD280</f>
        <v>0</v>
      </c>
      <c r="AM279" s="49">
        <f t="shared" ref="AM279" si="453">+RANK(AJ279,$AJ$263:$AJ$281,0)*100+RANK(AK279,$AK$263:$AK$281,1)*10+RANK(AL279,$AL$263:$AL$281,0)</f>
        <v>111</v>
      </c>
      <c r="AN279" s="49">
        <f t="shared" ref="AN279" si="454">+RANK(AM279,$AM$263:$AM$281,1)</f>
        <v>1</v>
      </c>
    </row>
    <row r="280" spans="1:40" ht="15.95" customHeight="1" x14ac:dyDescent="0.15">
      <c r="A280" s="44"/>
      <c r="B280" s="46"/>
      <c r="C280" s="21"/>
      <c r="D280" s="22" t="s">
        <v>12</v>
      </c>
      <c r="E280" s="23"/>
      <c r="F280" s="21"/>
      <c r="G280" s="22" t="s">
        <v>12</v>
      </c>
      <c r="H280" s="23"/>
      <c r="I280" s="21"/>
      <c r="J280" s="22" t="s">
        <v>12</v>
      </c>
      <c r="K280" s="23"/>
      <c r="L280" s="21"/>
      <c r="M280" s="22" t="s">
        <v>12</v>
      </c>
      <c r="N280" s="23"/>
      <c r="O280" s="21"/>
      <c r="P280" s="22" t="s">
        <v>12</v>
      </c>
      <c r="Q280" s="23"/>
      <c r="R280" s="21"/>
      <c r="S280" s="22" t="s">
        <v>12</v>
      </c>
      <c r="T280" s="23"/>
      <c r="U280" s="21"/>
      <c r="V280" s="22" t="s">
        <v>12</v>
      </c>
      <c r="W280" s="23"/>
      <c r="X280" s="21"/>
      <c r="Y280" s="22" t="s">
        <v>12</v>
      </c>
      <c r="Z280" s="23"/>
      <c r="AA280" s="41"/>
      <c r="AB280" s="42"/>
      <c r="AC280" s="43"/>
      <c r="AD280" s="21"/>
      <c r="AE280" s="22" t="s">
        <v>12</v>
      </c>
      <c r="AF280" s="23"/>
      <c r="AG280" s="48"/>
      <c r="AH280" s="50"/>
      <c r="AI280" s="50"/>
      <c r="AJ280" s="50"/>
      <c r="AK280" s="50"/>
      <c r="AL280" s="50"/>
      <c r="AM280" s="50"/>
      <c r="AN280" s="50"/>
    </row>
    <row r="281" spans="1:40" ht="15.95" customHeight="1" x14ac:dyDescent="0.15">
      <c r="A281" s="44">
        <v>100</v>
      </c>
      <c r="B281" s="45" t="str">
        <f>IF(データ２!B200="","",VLOOKUP(A281,データ２!$A$2:$B$200,2))</f>
        <v>ヤングホークス</v>
      </c>
      <c r="C281" s="18" t="s">
        <v>148</v>
      </c>
      <c r="D281" s="19" t="s">
        <v>12</v>
      </c>
      <c r="E281" s="20">
        <v>9</v>
      </c>
      <c r="F281" s="18" t="s">
        <v>148</v>
      </c>
      <c r="G281" s="19" t="s">
        <v>12</v>
      </c>
      <c r="H281" s="20">
        <v>17</v>
      </c>
      <c r="I281" s="18" t="s">
        <v>148</v>
      </c>
      <c r="J281" s="19" t="s">
        <v>12</v>
      </c>
      <c r="K281" s="20">
        <v>24</v>
      </c>
      <c r="L281" s="18" t="s">
        <v>148</v>
      </c>
      <c r="M281" s="19" t="s">
        <v>12</v>
      </c>
      <c r="N281" s="20">
        <v>30</v>
      </c>
      <c r="O281" s="18" t="s">
        <v>148</v>
      </c>
      <c r="P281" s="19" t="s">
        <v>12</v>
      </c>
      <c r="Q281" s="20">
        <v>35</v>
      </c>
      <c r="R281" s="18" t="s">
        <v>148</v>
      </c>
      <c r="S281" s="19" t="s">
        <v>12</v>
      </c>
      <c r="T281" s="20">
        <v>39</v>
      </c>
      <c r="U281" s="18" t="s">
        <v>148</v>
      </c>
      <c r="V281" s="19" t="s">
        <v>12</v>
      </c>
      <c r="W281" s="20">
        <v>42</v>
      </c>
      <c r="X281" s="18" t="s">
        <v>148</v>
      </c>
      <c r="Y281" s="19" t="s">
        <v>12</v>
      </c>
      <c r="Z281" s="20">
        <v>44</v>
      </c>
      <c r="AA281" s="18" t="s">
        <v>148</v>
      </c>
      <c r="AB281" s="19" t="s">
        <v>12</v>
      </c>
      <c r="AC281" s="20">
        <v>45</v>
      </c>
      <c r="AD281" s="38" t="s">
        <v>11</v>
      </c>
      <c r="AE281" s="39"/>
      <c r="AF281" s="40"/>
      <c r="AG281" s="47">
        <f>COUNTIF(C281:AF282,"○")</f>
        <v>0</v>
      </c>
      <c r="AH281" s="49">
        <f>COUNTIF(C281:AF282,"●")</f>
        <v>0</v>
      </c>
      <c r="AI281" s="49">
        <f>COUNTIF(C281:AF282,"△")</f>
        <v>0</v>
      </c>
      <c r="AJ281" s="49">
        <f t="shared" ref="AJ281" si="455">+AG281*3+AI281*1</f>
        <v>0</v>
      </c>
      <c r="AK281" s="49">
        <f t="shared" ref="AK281" si="456">+E282+H282+K282+N282+Q282+T282+W282+Z282+AC282+AF282</f>
        <v>0</v>
      </c>
      <c r="AL281" s="49">
        <f t="shared" ref="AL281" si="457">+C282+F282+I282+L282+O282+R282+U282+X282+AA282+AD282</f>
        <v>0</v>
      </c>
      <c r="AM281" s="49">
        <f t="shared" ref="AM281" si="458">+RANK(AJ281,$AJ$263:$AJ$281,0)*100+RANK(AK281,$AK$263:$AK$281,1)*10+RANK(AL281,$AL$263:$AL$281,0)</f>
        <v>111</v>
      </c>
      <c r="AN281" s="49">
        <f t="shared" ref="AN281" si="459">+RANK(AM281,$AM$263:$AM$281,1)</f>
        <v>1</v>
      </c>
    </row>
    <row r="282" spans="1:40" ht="15.95" customHeight="1" x14ac:dyDescent="0.15">
      <c r="A282" s="44"/>
      <c r="B282" s="46"/>
      <c r="C282" s="21"/>
      <c r="D282" s="22" t="s">
        <v>12</v>
      </c>
      <c r="E282" s="23"/>
      <c r="F282" s="21"/>
      <c r="G282" s="22" t="s">
        <v>12</v>
      </c>
      <c r="H282" s="23"/>
      <c r="I282" s="21"/>
      <c r="J282" s="22" t="s">
        <v>12</v>
      </c>
      <c r="K282" s="23"/>
      <c r="L282" s="21"/>
      <c r="M282" s="22" t="s">
        <v>12</v>
      </c>
      <c r="N282" s="23"/>
      <c r="O282" s="21"/>
      <c r="P282" s="22" t="s">
        <v>12</v>
      </c>
      <c r="Q282" s="23"/>
      <c r="R282" s="21"/>
      <c r="S282" s="22" t="s">
        <v>12</v>
      </c>
      <c r="T282" s="23"/>
      <c r="U282" s="21"/>
      <c r="V282" s="22" t="s">
        <v>12</v>
      </c>
      <c r="W282" s="23"/>
      <c r="X282" s="21"/>
      <c r="Y282" s="22" t="s">
        <v>12</v>
      </c>
      <c r="Z282" s="23"/>
      <c r="AA282" s="21"/>
      <c r="AB282" s="22" t="s">
        <v>12</v>
      </c>
      <c r="AC282" s="23"/>
      <c r="AD282" s="41"/>
      <c r="AE282" s="42"/>
      <c r="AF282" s="43"/>
      <c r="AG282" s="48"/>
      <c r="AH282" s="50"/>
      <c r="AI282" s="50"/>
      <c r="AJ282" s="50"/>
      <c r="AK282" s="50"/>
      <c r="AL282" s="50"/>
      <c r="AM282" s="50"/>
      <c r="AN282" s="50"/>
    </row>
  </sheetData>
  <mergeCells count="1200">
    <mergeCell ref="AM21:AM22"/>
    <mergeCell ref="AM118:AM119"/>
    <mergeCell ref="AM120:AM121"/>
    <mergeCell ref="AM122:AM123"/>
    <mergeCell ref="AM124:AM125"/>
    <mergeCell ref="AM126:AM127"/>
    <mergeCell ref="AM62:AM63"/>
    <mergeCell ref="AM64:AM65"/>
    <mergeCell ref="AM66:AM67"/>
    <mergeCell ref="AM68:AM69"/>
    <mergeCell ref="AM70:AM71"/>
    <mergeCell ref="AM72:AM73"/>
    <mergeCell ref="AM89:AM90"/>
    <mergeCell ref="AM178:AM179"/>
    <mergeCell ref="AM180:AM181"/>
    <mergeCell ref="AM182:AM183"/>
    <mergeCell ref="AM184:AM185"/>
    <mergeCell ref="AM176:AM177"/>
    <mergeCell ref="B7:B8"/>
    <mergeCell ref="B11:B12"/>
    <mergeCell ref="O11:Q12"/>
    <mergeCell ref="L9:N10"/>
    <mergeCell ref="AK13:AK14"/>
    <mergeCell ref="AI3:AI4"/>
    <mergeCell ref="AH11:AH12"/>
    <mergeCell ref="AH7:AH8"/>
    <mergeCell ref="AJ13:AJ14"/>
    <mergeCell ref="AI7:AI8"/>
    <mergeCell ref="AI11:AI12"/>
    <mergeCell ref="AI9:AI10"/>
    <mergeCell ref="AH3:AH4"/>
    <mergeCell ref="AH9:AH10"/>
    <mergeCell ref="A9:A10"/>
    <mergeCell ref="AI184:AI185"/>
    <mergeCell ref="AG182:AG183"/>
    <mergeCell ref="AI124:AI125"/>
    <mergeCell ref="AH180:AH181"/>
    <mergeCell ref="AI180:AI181"/>
    <mergeCell ref="AI118:AI119"/>
    <mergeCell ref="AH124:AH125"/>
    <mergeCell ref="AG184:AG185"/>
    <mergeCell ref="AH184:AH185"/>
    <mergeCell ref="AG130:AG131"/>
    <mergeCell ref="AH130:AH131"/>
    <mergeCell ref="AI130:AI131"/>
    <mergeCell ref="AD136:AF137"/>
    <mergeCell ref="AG136:AG137"/>
    <mergeCell ref="AH136:AH137"/>
    <mergeCell ref="AI136:AI137"/>
    <mergeCell ref="AK66:AK67"/>
    <mergeCell ref="A21:A22"/>
    <mergeCell ref="AN70:AN71"/>
    <mergeCell ref="AH70:AH71"/>
    <mergeCell ref="AI70:AI71"/>
    <mergeCell ref="AJ70:AJ71"/>
    <mergeCell ref="AH66:AH67"/>
    <mergeCell ref="AI66:AI67"/>
    <mergeCell ref="AJ66:AJ67"/>
    <mergeCell ref="AK70:AK71"/>
    <mergeCell ref="A11:A12"/>
    <mergeCell ref="A13:A14"/>
    <mergeCell ref="B9:B10"/>
    <mergeCell ref="B13:B14"/>
    <mergeCell ref="AK15:AK16"/>
    <mergeCell ref="AH17:AH18"/>
    <mergeCell ref="AI17:AI18"/>
    <mergeCell ref="AI13:AI14"/>
    <mergeCell ref="AI15:AI16"/>
    <mergeCell ref="AH13:AH14"/>
    <mergeCell ref="AK17:AK18"/>
    <mergeCell ref="AG17:AG18"/>
    <mergeCell ref="AJ17:AJ18"/>
    <mergeCell ref="B15:B16"/>
    <mergeCell ref="A15:A16"/>
    <mergeCell ref="A17:A18"/>
    <mergeCell ref="B17:B18"/>
    <mergeCell ref="AN13:AN14"/>
    <mergeCell ref="AL13:AL14"/>
    <mergeCell ref="R13:T14"/>
    <mergeCell ref="B62:B63"/>
    <mergeCell ref="A64:A65"/>
    <mergeCell ref="B64:B65"/>
    <mergeCell ref="AK5:AK6"/>
    <mergeCell ref="B66:B67"/>
    <mergeCell ref="A68:A69"/>
    <mergeCell ref="B68:B69"/>
    <mergeCell ref="AG62:AG63"/>
    <mergeCell ref="A70:A71"/>
    <mergeCell ref="AG70:AG71"/>
    <mergeCell ref="B70:B71"/>
    <mergeCell ref="R70:T71"/>
    <mergeCell ref="U72:W73"/>
    <mergeCell ref="AL66:AL67"/>
    <mergeCell ref="AL62:AL63"/>
    <mergeCell ref="AL60:AL61"/>
    <mergeCell ref="AL70:AL71"/>
    <mergeCell ref="C2:E2"/>
    <mergeCell ref="I2:K2"/>
    <mergeCell ref="L2:N2"/>
    <mergeCell ref="O2:Q2"/>
    <mergeCell ref="AG15:AG16"/>
    <mergeCell ref="AH15:AH16"/>
    <mergeCell ref="AD2:AF2"/>
    <mergeCell ref="R2:T2"/>
    <mergeCell ref="AG11:AG12"/>
    <mergeCell ref="U15:W16"/>
    <mergeCell ref="X17:Z18"/>
    <mergeCell ref="AD21:AF22"/>
    <mergeCell ref="AG21:AG22"/>
    <mergeCell ref="AH64:AH65"/>
    <mergeCell ref="AI64:AI65"/>
    <mergeCell ref="A60:A61"/>
    <mergeCell ref="B60:B61"/>
    <mergeCell ref="B21:B22"/>
    <mergeCell ref="AN17:AN18"/>
    <mergeCell ref="AG64:AG65"/>
    <mergeCell ref="AH62:AH63"/>
    <mergeCell ref="AI62:AI63"/>
    <mergeCell ref="AI21:AI22"/>
    <mergeCell ref="AG60:AG61"/>
    <mergeCell ref="AH60:AH61"/>
    <mergeCell ref="A3:A4"/>
    <mergeCell ref="A7:A8"/>
    <mergeCell ref="B3:B4"/>
    <mergeCell ref="AG3:AG4"/>
    <mergeCell ref="C3:E4"/>
    <mergeCell ref="I7:K8"/>
    <mergeCell ref="A5:A6"/>
    <mergeCell ref="AK60:AK61"/>
    <mergeCell ref="AI60:AI61"/>
    <mergeCell ref="AM60:AM61"/>
    <mergeCell ref="AN62:AN63"/>
    <mergeCell ref="AN60:AN61"/>
    <mergeCell ref="AK62:AK63"/>
    <mergeCell ref="AL17:AL18"/>
    <mergeCell ref="AL15:AL16"/>
    <mergeCell ref="AN7:AN8"/>
    <mergeCell ref="AK7:AK8"/>
    <mergeCell ref="AL7:AL8"/>
    <mergeCell ref="AL9:AL10"/>
    <mergeCell ref="A19:A20"/>
    <mergeCell ref="B19:B20"/>
    <mergeCell ref="AL19:AL20"/>
    <mergeCell ref="AN19:AN20"/>
    <mergeCell ref="B5:B6"/>
    <mergeCell ref="AJ5:AJ6"/>
    <mergeCell ref="F120:H121"/>
    <mergeCell ref="AH72:AH73"/>
    <mergeCell ref="AI72:AI73"/>
    <mergeCell ref="AJ72:AJ73"/>
    <mergeCell ref="AN64:AN65"/>
    <mergeCell ref="AG68:AG69"/>
    <mergeCell ref="AH68:AH69"/>
    <mergeCell ref="AI68:AI69"/>
    <mergeCell ref="AL64:AL65"/>
    <mergeCell ref="AJ68:AJ69"/>
    <mergeCell ref="AG66:AG67"/>
    <mergeCell ref="U2:W2"/>
    <mergeCell ref="X2:Z2"/>
    <mergeCell ref="AH21:AH22"/>
    <mergeCell ref="AK21:AK22"/>
    <mergeCell ref="AJ21:AJ22"/>
    <mergeCell ref="AK64:AK65"/>
    <mergeCell ref="AJ60:AJ61"/>
    <mergeCell ref="AJ64:AJ65"/>
    <mergeCell ref="AJ62:AJ63"/>
    <mergeCell ref="AN72:AN73"/>
    <mergeCell ref="AK72:AK73"/>
    <mergeCell ref="AL72:AL73"/>
    <mergeCell ref="AN68:AN69"/>
    <mergeCell ref="AK68:AK69"/>
    <mergeCell ref="AL68:AL69"/>
    <mergeCell ref="AN66:AN67"/>
    <mergeCell ref="AN21:AN22"/>
    <mergeCell ref="AL21:AL22"/>
    <mergeCell ref="AJ9:AJ10"/>
    <mergeCell ref="AJ11:AJ12"/>
    <mergeCell ref="AN15:AN16"/>
    <mergeCell ref="AJ95:AJ96"/>
    <mergeCell ref="A101:A102"/>
    <mergeCell ref="B101:B102"/>
    <mergeCell ref="U101:W102"/>
    <mergeCell ref="AG101:AG102"/>
    <mergeCell ref="AH101:AH102"/>
    <mergeCell ref="AI101:AI102"/>
    <mergeCell ref="AJ101:AJ102"/>
    <mergeCell ref="A107:A108"/>
    <mergeCell ref="B107:B108"/>
    <mergeCell ref="AD107:AF108"/>
    <mergeCell ref="AG107:AG108"/>
    <mergeCell ref="AH107:AH108"/>
    <mergeCell ref="AI107:AI108"/>
    <mergeCell ref="AA117:AC117"/>
    <mergeCell ref="AD117:AF117"/>
    <mergeCell ref="C118:E119"/>
    <mergeCell ref="AL124:AL125"/>
    <mergeCell ref="AN124:AN125"/>
    <mergeCell ref="A128:A129"/>
    <mergeCell ref="B128:B129"/>
    <mergeCell ref="AG128:AG129"/>
    <mergeCell ref="AH128:AH129"/>
    <mergeCell ref="AI128:AI129"/>
    <mergeCell ref="A124:A125"/>
    <mergeCell ref="B124:B125"/>
    <mergeCell ref="AN128:AN129"/>
    <mergeCell ref="AL128:AL129"/>
    <mergeCell ref="AJ124:AJ125"/>
    <mergeCell ref="AG126:AG127"/>
    <mergeCell ref="AH126:AH127"/>
    <mergeCell ref="AI126:AI127"/>
    <mergeCell ref="AJ126:AJ127"/>
    <mergeCell ref="AK124:AK125"/>
    <mergeCell ref="AG124:AG125"/>
    <mergeCell ref="B126:B127"/>
    <mergeCell ref="AL205:AL206"/>
    <mergeCell ref="AM205:AM206"/>
    <mergeCell ref="AN205:AN206"/>
    <mergeCell ref="AN184:AN185"/>
    <mergeCell ref="AJ184:AJ185"/>
    <mergeCell ref="AK184:AK185"/>
    <mergeCell ref="AL184:AL185"/>
    <mergeCell ref="AM186:AM187"/>
    <mergeCell ref="AN186:AN187"/>
    <mergeCell ref="AJ176:AJ177"/>
    <mergeCell ref="AK176:AK177"/>
    <mergeCell ref="AL176:AL177"/>
    <mergeCell ref="AN176:AN177"/>
    <mergeCell ref="A176:A177"/>
    <mergeCell ref="B176:B177"/>
    <mergeCell ref="AG176:AG177"/>
    <mergeCell ref="AH176:AH177"/>
    <mergeCell ref="AI176:AI177"/>
    <mergeCell ref="AJ178:AJ179"/>
    <mergeCell ref="AK178:AK179"/>
    <mergeCell ref="AL178:AL179"/>
    <mergeCell ref="AN178:AN179"/>
    <mergeCell ref="AL180:AL181"/>
    <mergeCell ref="AN180:AN181"/>
    <mergeCell ref="A178:A179"/>
    <mergeCell ref="B178:B179"/>
    <mergeCell ref="AG178:AG179"/>
    <mergeCell ref="AH178:AH179"/>
    <mergeCell ref="AI178:AI179"/>
    <mergeCell ref="AJ180:AJ181"/>
    <mergeCell ref="A188:A189"/>
    <mergeCell ref="B188:B189"/>
    <mergeCell ref="AK236:AK237"/>
    <mergeCell ref="AL236:AL237"/>
    <mergeCell ref="AN236:AN237"/>
    <mergeCell ref="AG236:AG237"/>
    <mergeCell ref="AH236:AH237"/>
    <mergeCell ref="AI236:AI237"/>
    <mergeCell ref="A234:A235"/>
    <mergeCell ref="B234:B235"/>
    <mergeCell ref="AG234:AG235"/>
    <mergeCell ref="A236:A237"/>
    <mergeCell ref="B236:B237"/>
    <mergeCell ref="AL234:AL235"/>
    <mergeCell ref="AN234:AN235"/>
    <mergeCell ref="AJ234:AJ235"/>
    <mergeCell ref="AK234:AK235"/>
    <mergeCell ref="AH234:AH235"/>
    <mergeCell ref="AI234:AI235"/>
    <mergeCell ref="AJ236:AJ237"/>
    <mergeCell ref="C234:E235"/>
    <mergeCell ref="F236:H237"/>
    <mergeCell ref="AM234:AM235"/>
    <mergeCell ref="AM236:AM237"/>
    <mergeCell ref="AA2:AC2"/>
    <mergeCell ref="AA19:AC20"/>
    <mergeCell ref="AG19:AG20"/>
    <mergeCell ref="AH19:AH20"/>
    <mergeCell ref="AI19:AI20"/>
    <mergeCell ref="AJ19:AJ20"/>
    <mergeCell ref="AK19:AK20"/>
    <mergeCell ref="AJ15:AJ16"/>
    <mergeCell ref="AJ3:AJ4"/>
    <mergeCell ref="AN3:AN4"/>
    <mergeCell ref="AK3:AK4"/>
    <mergeCell ref="AN9:AN10"/>
    <mergeCell ref="AL3:AL4"/>
    <mergeCell ref="AK9:AK10"/>
    <mergeCell ref="AN11:AN12"/>
    <mergeCell ref="AK11:AK12"/>
    <mergeCell ref="AJ7:AJ8"/>
    <mergeCell ref="AL11:AL12"/>
    <mergeCell ref="AG9:AG10"/>
    <mergeCell ref="AG13:AG14"/>
    <mergeCell ref="AG7:AG8"/>
    <mergeCell ref="AM3:AM4"/>
    <mergeCell ref="AM7:AM8"/>
    <mergeCell ref="AM9:AM10"/>
    <mergeCell ref="AM11:AM12"/>
    <mergeCell ref="AM13:AM14"/>
    <mergeCell ref="AM15:AM16"/>
    <mergeCell ref="AM17:AM18"/>
    <mergeCell ref="AM19:AM20"/>
    <mergeCell ref="AG5:AG6"/>
    <mergeCell ref="AH5:AH6"/>
    <mergeCell ref="AI5:AI6"/>
    <mergeCell ref="AL277:AL278"/>
    <mergeCell ref="AN279:AN280"/>
    <mergeCell ref="AM277:AM278"/>
    <mergeCell ref="AM279:AM280"/>
    <mergeCell ref="AN238:AN239"/>
    <mergeCell ref="AG238:AG239"/>
    <mergeCell ref="AH238:AH239"/>
    <mergeCell ref="AI238:AI239"/>
    <mergeCell ref="AJ238:AJ239"/>
    <mergeCell ref="AK238:AK239"/>
    <mergeCell ref="AL238:AL239"/>
    <mergeCell ref="AL240:AL241"/>
    <mergeCell ref="AN240:AN241"/>
    <mergeCell ref="AK240:AK241"/>
    <mergeCell ref="AK126:AK127"/>
    <mergeCell ref="AL126:AL127"/>
    <mergeCell ref="AN126:AN127"/>
    <mergeCell ref="AN182:AN183"/>
    <mergeCell ref="AH182:AH183"/>
    <mergeCell ref="AI182:AI183"/>
    <mergeCell ref="AJ182:AJ183"/>
    <mergeCell ref="AK182:AK183"/>
    <mergeCell ref="AL182:AL183"/>
    <mergeCell ref="AK180:AK181"/>
    <mergeCell ref="AG180:AG181"/>
    <mergeCell ref="AM128:AM129"/>
    <mergeCell ref="AJ128:AJ129"/>
    <mergeCell ref="AK128:AK129"/>
    <mergeCell ref="AG240:AG241"/>
    <mergeCell ref="AH240:AH241"/>
    <mergeCell ref="AI240:AI241"/>
    <mergeCell ref="AG250:AG251"/>
    <mergeCell ref="AL5:AL6"/>
    <mergeCell ref="AM5:AM6"/>
    <mergeCell ref="AN5:AN6"/>
    <mergeCell ref="F2:H2"/>
    <mergeCell ref="F5:H6"/>
    <mergeCell ref="AN281:AN282"/>
    <mergeCell ref="A281:A282"/>
    <mergeCell ref="B281:B282"/>
    <mergeCell ref="AG281:AG282"/>
    <mergeCell ref="AH281:AH282"/>
    <mergeCell ref="AI281:AI282"/>
    <mergeCell ref="AJ281:AJ282"/>
    <mergeCell ref="AK281:AK282"/>
    <mergeCell ref="AL281:AL282"/>
    <mergeCell ref="AM281:AM282"/>
    <mergeCell ref="AJ240:AJ241"/>
    <mergeCell ref="A277:A278"/>
    <mergeCell ref="B277:B278"/>
    <mergeCell ref="AN277:AN278"/>
    <mergeCell ref="A279:A280"/>
    <mergeCell ref="B279:B280"/>
    <mergeCell ref="AG279:AG280"/>
    <mergeCell ref="AH279:AH280"/>
    <mergeCell ref="AI279:AI280"/>
    <mergeCell ref="AJ279:AJ280"/>
    <mergeCell ref="AN44:AN45"/>
    <mergeCell ref="C117:E117"/>
    <mergeCell ref="F117:H117"/>
    <mergeCell ref="I117:K117"/>
    <mergeCell ref="L117:N117"/>
    <mergeCell ref="O117:Q117"/>
    <mergeCell ref="C176:E177"/>
    <mergeCell ref="B44:B45"/>
    <mergeCell ref="U44:W45"/>
    <mergeCell ref="A44:A45"/>
    <mergeCell ref="AG44:AG45"/>
    <mergeCell ref="AH44:AH45"/>
    <mergeCell ref="AI44:AI45"/>
    <mergeCell ref="C60:E61"/>
    <mergeCell ref="F62:H63"/>
    <mergeCell ref="I64:K65"/>
    <mergeCell ref="L66:N67"/>
    <mergeCell ref="A46:A47"/>
    <mergeCell ref="B46:B47"/>
    <mergeCell ref="AG122:AG123"/>
    <mergeCell ref="AH122:AH123"/>
    <mergeCell ref="AI122:AI123"/>
    <mergeCell ref="AH120:AH121"/>
    <mergeCell ref="AI120:AI121"/>
    <mergeCell ref="A72:A73"/>
    <mergeCell ref="B72:B73"/>
    <mergeCell ref="AG72:AG73"/>
    <mergeCell ref="A62:A63"/>
    <mergeCell ref="X46:Z47"/>
    <mergeCell ref="AG46:AG47"/>
    <mergeCell ref="AH46:AH47"/>
    <mergeCell ref="AI46:AI47"/>
    <mergeCell ref="A76:A77"/>
    <mergeCell ref="B76:B77"/>
    <mergeCell ref="A120:A121"/>
    <mergeCell ref="AA76:AC77"/>
    <mergeCell ref="B118:B119"/>
    <mergeCell ref="AG118:AG119"/>
    <mergeCell ref="AH118:AH119"/>
    <mergeCell ref="AL122:AL123"/>
    <mergeCell ref="AN122:AN123"/>
    <mergeCell ref="AJ120:AJ121"/>
    <mergeCell ref="AK120:AK121"/>
    <mergeCell ref="AL118:AL119"/>
    <mergeCell ref="AN118:AN119"/>
    <mergeCell ref="AK118:AK119"/>
    <mergeCell ref="B50:B51"/>
    <mergeCell ref="AD50:AF51"/>
    <mergeCell ref="A50:A51"/>
    <mergeCell ref="AG50:AG51"/>
    <mergeCell ref="AH50:AH51"/>
    <mergeCell ref="AI50:AI51"/>
    <mergeCell ref="AJ50:AJ51"/>
    <mergeCell ref="AK50:AK51"/>
    <mergeCell ref="AL50:AL51"/>
    <mergeCell ref="AM50:AM51"/>
    <mergeCell ref="AN50:AN51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D59:AF59"/>
    <mergeCell ref="AJ118:AJ119"/>
    <mergeCell ref="B120:B121"/>
    <mergeCell ref="AG120:AG121"/>
    <mergeCell ref="A118:A119"/>
    <mergeCell ref="AJ44:AJ45"/>
    <mergeCell ref="AK44:AK45"/>
    <mergeCell ref="AL44:AL45"/>
    <mergeCell ref="AM44:AM45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32:A33"/>
    <mergeCell ref="B32:B33"/>
    <mergeCell ref="C32:E33"/>
    <mergeCell ref="AG32:AG33"/>
    <mergeCell ref="AH32:AH33"/>
    <mergeCell ref="AI32:AI33"/>
    <mergeCell ref="AJ32:AJ33"/>
    <mergeCell ref="AK32:AK33"/>
    <mergeCell ref="AL32:AL33"/>
    <mergeCell ref="AM32:AM33"/>
    <mergeCell ref="B38:B39"/>
    <mergeCell ref="L38:N39"/>
    <mergeCell ref="A38:A39"/>
    <mergeCell ref="AG38:AG39"/>
    <mergeCell ref="AH38:AH39"/>
    <mergeCell ref="AI38:AI39"/>
    <mergeCell ref="AJ38:AJ39"/>
    <mergeCell ref="AK38:AK39"/>
    <mergeCell ref="AN32:AN33"/>
    <mergeCell ref="A34:A35"/>
    <mergeCell ref="B34:B35"/>
    <mergeCell ref="F34:H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36:A37"/>
    <mergeCell ref="B36:B37"/>
    <mergeCell ref="I36:K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L38:AL39"/>
    <mergeCell ref="AM38:AM39"/>
    <mergeCell ref="AN38:AN39"/>
    <mergeCell ref="A40:A41"/>
    <mergeCell ref="B40:B41"/>
    <mergeCell ref="O40:Q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42:A43"/>
    <mergeCell ref="B42:B43"/>
    <mergeCell ref="R42:T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J46:AJ47"/>
    <mergeCell ref="AK46:AK47"/>
    <mergeCell ref="AL46:AL47"/>
    <mergeCell ref="AM46:AM47"/>
    <mergeCell ref="AN46:AN47"/>
    <mergeCell ref="A48:A49"/>
    <mergeCell ref="B48:B49"/>
    <mergeCell ref="AA48:AC49"/>
    <mergeCell ref="AG48:AG49"/>
    <mergeCell ref="AH48:AH49"/>
    <mergeCell ref="AI48:AI49"/>
    <mergeCell ref="A74:A75"/>
    <mergeCell ref="B74:B75"/>
    <mergeCell ref="X74:Z75"/>
    <mergeCell ref="AG74:AG75"/>
    <mergeCell ref="AH74:AH75"/>
    <mergeCell ref="AI74:AI75"/>
    <mergeCell ref="AJ74:AJ75"/>
    <mergeCell ref="AK74:AK75"/>
    <mergeCell ref="AL74:AL75"/>
    <mergeCell ref="AM74:AM75"/>
    <mergeCell ref="AN74:AN75"/>
    <mergeCell ref="AJ48:AJ49"/>
    <mergeCell ref="AK48:AK49"/>
    <mergeCell ref="AL48:AL49"/>
    <mergeCell ref="AM48:AM49"/>
    <mergeCell ref="AN48:AN49"/>
    <mergeCell ref="O68:Q69"/>
    <mergeCell ref="A66:A67"/>
    <mergeCell ref="AG76:AG77"/>
    <mergeCell ref="AH76:AH77"/>
    <mergeCell ref="AI76:AI77"/>
    <mergeCell ref="AJ76:AJ77"/>
    <mergeCell ref="AK76:AK77"/>
    <mergeCell ref="AL76:AL77"/>
    <mergeCell ref="AM76:AM77"/>
    <mergeCell ref="AN76:AN77"/>
    <mergeCell ref="A78:A79"/>
    <mergeCell ref="B78:B79"/>
    <mergeCell ref="AD78:AF79"/>
    <mergeCell ref="AG78:AG79"/>
    <mergeCell ref="AH78:AH79"/>
    <mergeCell ref="AI78:AI79"/>
    <mergeCell ref="AJ78:AJ79"/>
    <mergeCell ref="AK78:AK79"/>
    <mergeCell ref="AL78:AL79"/>
    <mergeCell ref="AM78:AM79"/>
    <mergeCell ref="AN78:AN79"/>
    <mergeCell ref="C88:E88"/>
    <mergeCell ref="F88:H88"/>
    <mergeCell ref="I88:K88"/>
    <mergeCell ref="L88:N88"/>
    <mergeCell ref="O88:Q88"/>
    <mergeCell ref="R88:T88"/>
    <mergeCell ref="U88:W88"/>
    <mergeCell ref="X88:Z88"/>
    <mergeCell ref="AA88:AC88"/>
    <mergeCell ref="AD88:AF88"/>
    <mergeCell ref="AN89:AN90"/>
    <mergeCell ref="A91:A92"/>
    <mergeCell ref="B91:B92"/>
    <mergeCell ref="F91:H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C89:E90"/>
    <mergeCell ref="A93:A94"/>
    <mergeCell ref="B93:B94"/>
    <mergeCell ref="I93:K94"/>
    <mergeCell ref="AG93:AG94"/>
    <mergeCell ref="AH93:AH94"/>
    <mergeCell ref="AI93:AI94"/>
    <mergeCell ref="AJ93:AJ94"/>
    <mergeCell ref="AK93:AK94"/>
    <mergeCell ref="AL93:AL94"/>
    <mergeCell ref="AM93:AM94"/>
    <mergeCell ref="AN93:AN94"/>
    <mergeCell ref="A89:A90"/>
    <mergeCell ref="B89:B90"/>
    <mergeCell ref="AG89:AG90"/>
    <mergeCell ref="AH89:AH90"/>
    <mergeCell ref="AI89:AI90"/>
    <mergeCell ref="AJ89:AJ90"/>
    <mergeCell ref="AK89:AK90"/>
    <mergeCell ref="AL89:AL90"/>
    <mergeCell ref="AK95:AK96"/>
    <mergeCell ref="AL95:AL96"/>
    <mergeCell ref="AM95:AM96"/>
    <mergeCell ref="AN95:AN96"/>
    <mergeCell ref="A97:A98"/>
    <mergeCell ref="B97:B98"/>
    <mergeCell ref="O97:Q98"/>
    <mergeCell ref="AG97:AG98"/>
    <mergeCell ref="AH97:AH98"/>
    <mergeCell ref="AI97:AI98"/>
    <mergeCell ref="AJ97:AJ98"/>
    <mergeCell ref="AK97:AK98"/>
    <mergeCell ref="AL97:AL98"/>
    <mergeCell ref="AM97:AM98"/>
    <mergeCell ref="AN97:AN98"/>
    <mergeCell ref="A99:A100"/>
    <mergeCell ref="B99:B100"/>
    <mergeCell ref="R99:T100"/>
    <mergeCell ref="AG99:AG100"/>
    <mergeCell ref="AH99:AH100"/>
    <mergeCell ref="AI99:AI100"/>
    <mergeCell ref="AJ99:AJ100"/>
    <mergeCell ref="AK99:AK100"/>
    <mergeCell ref="AL99:AL100"/>
    <mergeCell ref="AM99:AM100"/>
    <mergeCell ref="AN99:AN100"/>
    <mergeCell ref="L95:N96"/>
    <mergeCell ref="A95:A96"/>
    <mergeCell ref="B95:B96"/>
    <mergeCell ref="AG95:AG96"/>
    <mergeCell ref="AH95:AH96"/>
    <mergeCell ref="AI95:AI96"/>
    <mergeCell ref="I122:K123"/>
    <mergeCell ref="L124:N125"/>
    <mergeCell ref="A126:A127"/>
    <mergeCell ref="O126:Q127"/>
    <mergeCell ref="R128:T129"/>
    <mergeCell ref="AK101:AK102"/>
    <mergeCell ref="AL101:AL102"/>
    <mergeCell ref="AM101:AM102"/>
    <mergeCell ref="AN101:AN102"/>
    <mergeCell ref="A103:A104"/>
    <mergeCell ref="B103:B104"/>
    <mergeCell ref="X103:Z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L120:AL121"/>
    <mergeCell ref="AN120:AN121"/>
    <mergeCell ref="AJ122:AJ123"/>
    <mergeCell ref="AK122:AK123"/>
    <mergeCell ref="A130:A131"/>
    <mergeCell ref="B130:B131"/>
    <mergeCell ref="U130:W131"/>
    <mergeCell ref="A105:A106"/>
    <mergeCell ref="B105:B106"/>
    <mergeCell ref="AA105:AC106"/>
    <mergeCell ref="A122:A123"/>
    <mergeCell ref="B122:B123"/>
    <mergeCell ref="AJ130:AJ131"/>
    <mergeCell ref="AK130:AK131"/>
    <mergeCell ref="AL130:AL131"/>
    <mergeCell ref="AM130:AM131"/>
    <mergeCell ref="AN130:AN131"/>
    <mergeCell ref="A132:A133"/>
    <mergeCell ref="B132:B133"/>
    <mergeCell ref="X132:Z133"/>
    <mergeCell ref="AG132:AG133"/>
    <mergeCell ref="AH132:AH133"/>
    <mergeCell ref="AI132:AI133"/>
    <mergeCell ref="AJ132:AJ133"/>
    <mergeCell ref="AK132:AK133"/>
    <mergeCell ref="AL132:AL133"/>
    <mergeCell ref="AM132:AM133"/>
    <mergeCell ref="AN132:AN133"/>
    <mergeCell ref="AJ107:AJ108"/>
    <mergeCell ref="AK107:AK108"/>
    <mergeCell ref="AL107:AL108"/>
    <mergeCell ref="AM107:AM108"/>
    <mergeCell ref="AN107:AN108"/>
    <mergeCell ref="R117:T117"/>
    <mergeCell ref="U117:W117"/>
    <mergeCell ref="X117:Z117"/>
    <mergeCell ref="A134:A135"/>
    <mergeCell ref="B134:B135"/>
    <mergeCell ref="AA134:AC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J136:AJ137"/>
    <mergeCell ref="AK136:AK137"/>
    <mergeCell ref="AL136:AL137"/>
    <mergeCell ref="AM136:AM137"/>
    <mergeCell ref="AN136:AN137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AD146:AF146"/>
    <mergeCell ref="A136:A137"/>
    <mergeCell ref="B136:B137"/>
    <mergeCell ref="A147:A148"/>
    <mergeCell ref="B147:B148"/>
    <mergeCell ref="C147:E148"/>
    <mergeCell ref="AG147:AG148"/>
    <mergeCell ref="AH147:AH148"/>
    <mergeCell ref="AI147:AI148"/>
    <mergeCell ref="AJ147:AJ148"/>
    <mergeCell ref="AK147:AK148"/>
    <mergeCell ref="AL147:AL148"/>
    <mergeCell ref="AM147:AM148"/>
    <mergeCell ref="AN147:AN148"/>
    <mergeCell ref="B149:B150"/>
    <mergeCell ref="F149:H150"/>
    <mergeCell ref="AG149:AG150"/>
    <mergeCell ref="AH149:AH150"/>
    <mergeCell ref="AI149:AI150"/>
    <mergeCell ref="AJ149:AJ150"/>
    <mergeCell ref="AK149:AK150"/>
    <mergeCell ref="AL149:AL150"/>
    <mergeCell ref="AM149:AM150"/>
    <mergeCell ref="AN149:AN150"/>
    <mergeCell ref="A149:A150"/>
    <mergeCell ref="A151:A152"/>
    <mergeCell ref="B151:B152"/>
    <mergeCell ref="I151:K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153:A154"/>
    <mergeCell ref="B153:B154"/>
    <mergeCell ref="L153:N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155:A156"/>
    <mergeCell ref="B155:B156"/>
    <mergeCell ref="O155:Q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M163:AM164"/>
    <mergeCell ref="AN163:AN164"/>
    <mergeCell ref="A157:A158"/>
    <mergeCell ref="B157:B158"/>
    <mergeCell ref="R157:T158"/>
    <mergeCell ref="AG157:AG158"/>
    <mergeCell ref="AH157:AH158"/>
    <mergeCell ref="AI157:AI158"/>
    <mergeCell ref="AJ157:AJ158"/>
    <mergeCell ref="AK157:AK158"/>
    <mergeCell ref="AL157:AL158"/>
    <mergeCell ref="AM157:AM158"/>
    <mergeCell ref="AN157:AN158"/>
    <mergeCell ref="A159:A160"/>
    <mergeCell ref="B159:B160"/>
    <mergeCell ref="U159:W160"/>
    <mergeCell ref="AG159:AG160"/>
    <mergeCell ref="AH159:AH160"/>
    <mergeCell ref="AI159:AI160"/>
    <mergeCell ref="AJ159:AJ160"/>
    <mergeCell ref="AK159:AK160"/>
    <mergeCell ref="AL159:AL160"/>
    <mergeCell ref="AM159:AM160"/>
    <mergeCell ref="AN159:AN160"/>
    <mergeCell ref="AM165:AM166"/>
    <mergeCell ref="AN165:AN166"/>
    <mergeCell ref="C175:E175"/>
    <mergeCell ref="F175:H175"/>
    <mergeCell ref="I175:K175"/>
    <mergeCell ref="L175:N175"/>
    <mergeCell ref="O175:Q175"/>
    <mergeCell ref="R175:T175"/>
    <mergeCell ref="U175:W175"/>
    <mergeCell ref="X175:Z175"/>
    <mergeCell ref="AA175:AC175"/>
    <mergeCell ref="AD175:AF175"/>
    <mergeCell ref="A161:A162"/>
    <mergeCell ref="B161:B162"/>
    <mergeCell ref="X161:Z162"/>
    <mergeCell ref="AG161:AG162"/>
    <mergeCell ref="AH161:AH162"/>
    <mergeCell ref="AI161:AI162"/>
    <mergeCell ref="AJ161:AJ162"/>
    <mergeCell ref="AK161:AK162"/>
    <mergeCell ref="AL161:AL162"/>
    <mergeCell ref="AM161:AM162"/>
    <mergeCell ref="AN161:AN162"/>
    <mergeCell ref="A163:A164"/>
    <mergeCell ref="B163:B164"/>
    <mergeCell ref="AA163:AC164"/>
    <mergeCell ref="AG163:AG164"/>
    <mergeCell ref="AH163:AH164"/>
    <mergeCell ref="AI163:AI164"/>
    <mergeCell ref="AJ163:AJ164"/>
    <mergeCell ref="AK163:AK164"/>
    <mergeCell ref="AL163:AL164"/>
    <mergeCell ref="A180:A181"/>
    <mergeCell ref="B180:B181"/>
    <mergeCell ref="I180:K181"/>
    <mergeCell ref="A182:A183"/>
    <mergeCell ref="L182:N183"/>
    <mergeCell ref="B184:B185"/>
    <mergeCell ref="O184:Q185"/>
    <mergeCell ref="A186:A187"/>
    <mergeCell ref="B186:B187"/>
    <mergeCell ref="R186:T187"/>
    <mergeCell ref="AG186:AG187"/>
    <mergeCell ref="AH186:AH187"/>
    <mergeCell ref="AI186:AI187"/>
    <mergeCell ref="AJ186:AJ187"/>
    <mergeCell ref="AK186:AK187"/>
    <mergeCell ref="AL186:AL187"/>
    <mergeCell ref="A165:A166"/>
    <mergeCell ref="B165:B166"/>
    <mergeCell ref="AD165:AF166"/>
    <mergeCell ref="AG165:AG166"/>
    <mergeCell ref="AH165:AH166"/>
    <mergeCell ref="AI165:AI166"/>
    <mergeCell ref="AJ165:AJ166"/>
    <mergeCell ref="AK165:AK166"/>
    <mergeCell ref="AL165:AL166"/>
    <mergeCell ref="B182:B183"/>
    <mergeCell ref="A184:A185"/>
    <mergeCell ref="F178:H179"/>
    <mergeCell ref="U188:W189"/>
    <mergeCell ref="AG188:AG189"/>
    <mergeCell ref="AH188:AH189"/>
    <mergeCell ref="AI188:AI189"/>
    <mergeCell ref="AJ188:AJ189"/>
    <mergeCell ref="AK188:AK189"/>
    <mergeCell ref="AL188:AL189"/>
    <mergeCell ref="AM188:AM189"/>
    <mergeCell ref="AN188:AN189"/>
    <mergeCell ref="A190:A191"/>
    <mergeCell ref="B190:B191"/>
    <mergeCell ref="X190:Z191"/>
    <mergeCell ref="AG190:AG191"/>
    <mergeCell ref="AH190:AH191"/>
    <mergeCell ref="AI190:AI191"/>
    <mergeCell ref="AJ190:AJ191"/>
    <mergeCell ref="AK190:AK191"/>
    <mergeCell ref="AL190:AL191"/>
    <mergeCell ref="AM190:AM191"/>
    <mergeCell ref="AN190:AN191"/>
    <mergeCell ref="A192:A193"/>
    <mergeCell ref="B192:B193"/>
    <mergeCell ref="AA192:AC193"/>
    <mergeCell ref="AG192:AG193"/>
    <mergeCell ref="AH192:AH193"/>
    <mergeCell ref="AI192:AI193"/>
    <mergeCell ref="AJ192:AJ193"/>
    <mergeCell ref="AK192:AK193"/>
    <mergeCell ref="AL192:AL193"/>
    <mergeCell ref="AM192:AM193"/>
    <mergeCell ref="AN192:AN193"/>
    <mergeCell ref="A194:A195"/>
    <mergeCell ref="B194:B195"/>
    <mergeCell ref="AD194:AF195"/>
    <mergeCell ref="AG194:AG195"/>
    <mergeCell ref="AH194:AH195"/>
    <mergeCell ref="AI194:AI195"/>
    <mergeCell ref="AJ194:AJ195"/>
    <mergeCell ref="AK194:AK195"/>
    <mergeCell ref="AL194:AL195"/>
    <mergeCell ref="AM194:AM195"/>
    <mergeCell ref="AN194:AN195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205:A206"/>
    <mergeCell ref="B205:B206"/>
    <mergeCell ref="C205:E206"/>
    <mergeCell ref="AG205:AG206"/>
    <mergeCell ref="AH205:AH206"/>
    <mergeCell ref="AI205:AI206"/>
    <mergeCell ref="AJ205:AJ206"/>
    <mergeCell ref="AK205:AK206"/>
    <mergeCell ref="C204:E204"/>
    <mergeCell ref="A207:A208"/>
    <mergeCell ref="B207:B208"/>
    <mergeCell ref="F207:H208"/>
    <mergeCell ref="AG207:AG208"/>
    <mergeCell ref="AH207:AH208"/>
    <mergeCell ref="AI207:AI208"/>
    <mergeCell ref="AJ207:AJ208"/>
    <mergeCell ref="AK207:AK208"/>
    <mergeCell ref="AL207:AL208"/>
    <mergeCell ref="AM207:AM208"/>
    <mergeCell ref="AN207:AN208"/>
    <mergeCell ref="A209:A210"/>
    <mergeCell ref="B209:B210"/>
    <mergeCell ref="I209:K210"/>
    <mergeCell ref="AG209:AG210"/>
    <mergeCell ref="AH209:AH210"/>
    <mergeCell ref="AI209:AI210"/>
    <mergeCell ref="AJ209:AJ210"/>
    <mergeCell ref="AK209:AK210"/>
    <mergeCell ref="AL209:AL210"/>
    <mergeCell ref="AM209:AM210"/>
    <mergeCell ref="AN209:AN210"/>
    <mergeCell ref="A211:A212"/>
    <mergeCell ref="B211:B212"/>
    <mergeCell ref="L211:N212"/>
    <mergeCell ref="AG211:AG212"/>
    <mergeCell ref="AH211:AH212"/>
    <mergeCell ref="AI211:AI212"/>
    <mergeCell ref="AJ211:AJ212"/>
    <mergeCell ref="AK211:AK212"/>
    <mergeCell ref="AL211:AL212"/>
    <mergeCell ref="AM211:AM212"/>
    <mergeCell ref="AN211:AN212"/>
    <mergeCell ref="A213:A214"/>
    <mergeCell ref="B213:B214"/>
    <mergeCell ref="O213:Q214"/>
    <mergeCell ref="AG213:AG214"/>
    <mergeCell ref="AH213:AH214"/>
    <mergeCell ref="AI213:AI214"/>
    <mergeCell ref="AJ213:AJ214"/>
    <mergeCell ref="AK213:AK214"/>
    <mergeCell ref="AL213:AL214"/>
    <mergeCell ref="AM213:AM214"/>
    <mergeCell ref="AN213:AN214"/>
    <mergeCell ref="A215:A216"/>
    <mergeCell ref="B215:B216"/>
    <mergeCell ref="R215:T216"/>
    <mergeCell ref="AG215:AG216"/>
    <mergeCell ref="AH215:AH216"/>
    <mergeCell ref="AI215:AI216"/>
    <mergeCell ref="AJ215:AJ216"/>
    <mergeCell ref="AK215:AK216"/>
    <mergeCell ref="AL215:AL216"/>
    <mergeCell ref="AM215:AM216"/>
    <mergeCell ref="AN215:AN216"/>
    <mergeCell ref="A217:A218"/>
    <mergeCell ref="B217:B218"/>
    <mergeCell ref="U217:W218"/>
    <mergeCell ref="AG217:AG218"/>
    <mergeCell ref="AH217:AH218"/>
    <mergeCell ref="AI217:AI218"/>
    <mergeCell ref="AJ217:AJ218"/>
    <mergeCell ref="AK217:AK218"/>
    <mergeCell ref="AL217:AL218"/>
    <mergeCell ref="AM217:AM218"/>
    <mergeCell ref="AN217:AN218"/>
    <mergeCell ref="A219:A220"/>
    <mergeCell ref="B219:B220"/>
    <mergeCell ref="X219:Z220"/>
    <mergeCell ref="AG219:AG220"/>
    <mergeCell ref="AH219:AH220"/>
    <mergeCell ref="AI219:AI220"/>
    <mergeCell ref="AJ219:AJ220"/>
    <mergeCell ref="AK219:AK220"/>
    <mergeCell ref="AL219:AL220"/>
    <mergeCell ref="AM219:AM220"/>
    <mergeCell ref="AN219:AN220"/>
    <mergeCell ref="A221:A222"/>
    <mergeCell ref="B221:B222"/>
    <mergeCell ref="AA221:AC222"/>
    <mergeCell ref="AG221:AG222"/>
    <mergeCell ref="AH221:AH222"/>
    <mergeCell ref="AI221:AI222"/>
    <mergeCell ref="AJ221:AJ222"/>
    <mergeCell ref="AK221:AK222"/>
    <mergeCell ref="AL221:AL222"/>
    <mergeCell ref="AM221:AM222"/>
    <mergeCell ref="AN221:AN222"/>
    <mergeCell ref="A223:A224"/>
    <mergeCell ref="B223:B224"/>
    <mergeCell ref="AD223:AF224"/>
    <mergeCell ref="AG223:AG224"/>
    <mergeCell ref="AH223:AH224"/>
    <mergeCell ref="AI223:AI224"/>
    <mergeCell ref="AJ223:AJ224"/>
    <mergeCell ref="AK223:AK224"/>
    <mergeCell ref="AL223:AL224"/>
    <mergeCell ref="AM223:AM224"/>
    <mergeCell ref="AN223:AN224"/>
    <mergeCell ref="C233:E233"/>
    <mergeCell ref="F233:H233"/>
    <mergeCell ref="I233:K233"/>
    <mergeCell ref="L233:N233"/>
    <mergeCell ref="O233:Q233"/>
    <mergeCell ref="R233:T233"/>
    <mergeCell ref="U233:W233"/>
    <mergeCell ref="X233:Z233"/>
    <mergeCell ref="AA233:AC233"/>
    <mergeCell ref="AD233:AF233"/>
    <mergeCell ref="A238:A239"/>
    <mergeCell ref="B238:B239"/>
    <mergeCell ref="I238:K239"/>
    <mergeCell ref="L240:N241"/>
    <mergeCell ref="A242:A243"/>
    <mergeCell ref="B242:B243"/>
    <mergeCell ref="O242:Q243"/>
    <mergeCell ref="AG242:AG243"/>
    <mergeCell ref="AH242:AH243"/>
    <mergeCell ref="AI242:AI243"/>
    <mergeCell ref="AJ242:AJ243"/>
    <mergeCell ref="AK242:AK243"/>
    <mergeCell ref="AL242:AL243"/>
    <mergeCell ref="AM242:AM243"/>
    <mergeCell ref="AN242:AN243"/>
    <mergeCell ref="A244:A245"/>
    <mergeCell ref="B244:B245"/>
    <mergeCell ref="R244:T245"/>
    <mergeCell ref="AG244:AG245"/>
    <mergeCell ref="AH244:AH245"/>
    <mergeCell ref="AI244:AI245"/>
    <mergeCell ref="AJ244:AJ245"/>
    <mergeCell ref="AK244:AK245"/>
    <mergeCell ref="AL244:AL245"/>
    <mergeCell ref="AM244:AM245"/>
    <mergeCell ref="AN244:AN245"/>
    <mergeCell ref="A240:A241"/>
    <mergeCell ref="B240:B241"/>
    <mergeCell ref="AM238:AM239"/>
    <mergeCell ref="AM240:AM241"/>
    <mergeCell ref="A246:A247"/>
    <mergeCell ref="B246:B247"/>
    <mergeCell ref="U246:W247"/>
    <mergeCell ref="AG246:AG247"/>
    <mergeCell ref="AH246:AH247"/>
    <mergeCell ref="AI246:AI247"/>
    <mergeCell ref="AJ246:AJ247"/>
    <mergeCell ref="AK246:AK247"/>
    <mergeCell ref="AL246:AL247"/>
    <mergeCell ref="AM246:AM247"/>
    <mergeCell ref="AN246:AN247"/>
    <mergeCell ref="A248:A249"/>
    <mergeCell ref="B248:B249"/>
    <mergeCell ref="X248:Z249"/>
    <mergeCell ref="AG248:AG249"/>
    <mergeCell ref="AH248:AH249"/>
    <mergeCell ref="AI248:AI249"/>
    <mergeCell ref="AJ248:AJ249"/>
    <mergeCell ref="AK248:AK249"/>
    <mergeCell ref="AL248:AL249"/>
    <mergeCell ref="AM248:AM249"/>
    <mergeCell ref="AN248:AN249"/>
    <mergeCell ref="AI250:AI251"/>
    <mergeCell ref="AJ250:AJ251"/>
    <mergeCell ref="AK250:AK251"/>
    <mergeCell ref="AL250:AL251"/>
    <mergeCell ref="AM250:AM251"/>
    <mergeCell ref="AN250:AN251"/>
    <mergeCell ref="A252:A253"/>
    <mergeCell ref="B252:B253"/>
    <mergeCell ref="AD252:AF253"/>
    <mergeCell ref="AG252:AG253"/>
    <mergeCell ref="AH252:AH253"/>
    <mergeCell ref="AI252:AI253"/>
    <mergeCell ref="AJ252:AJ253"/>
    <mergeCell ref="AK252:AK253"/>
    <mergeCell ref="AL252:AL253"/>
    <mergeCell ref="AM252:AM253"/>
    <mergeCell ref="AN252:AN253"/>
    <mergeCell ref="A250:A251"/>
    <mergeCell ref="B250:B251"/>
    <mergeCell ref="AA250:AC251"/>
    <mergeCell ref="AH250:AH251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AA262:AC262"/>
    <mergeCell ref="AD262:AF262"/>
    <mergeCell ref="A263:A264"/>
    <mergeCell ref="B263:B264"/>
    <mergeCell ref="C263:E264"/>
    <mergeCell ref="AG263:AG264"/>
    <mergeCell ref="AH263:AH264"/>
    <mergeCell ref="AI263:AI264"/>
    <mergeCell ref="AJ263:AJ264"/>
    <mergeCell ref="AK263:AK264"/>
    <mergeCell ref="AL263:AL264"/>
    <mergeCell ref="AM263:AM264"/>
    <mergeCell ref="AN263:AN264"/>
    <mergeCell ref="A265:A266"/>
    <mergeCell ref="B265:B266"/>
    <mergeCell ref="F265:H266"/>
    <mergeCell ref="AG265:AG266"/>
    <mergeCell ref="AH265:AH266"/>
    <mergeCell ref="AI265:AI266"/>
    <mergeCell ref="AJ265:AJ266"/>
    <mergeCell ref="AK265:AK266"/>
    <mergeCell ref="AL265:AL266"/>
    <mergeCell ref="AM265:AM266"/>
    <mergeCell ref="AN265:AN266"/>
    <mergeCell ref="A267:A268"/>
    <mergeCell ref="B267:B268"/>
    <mergeCell ref="I267:K268"/>
    <mergeCell ref="AG267:AG268"/>
    <mergeCell ref="AH267:AH268"/>
    <mergeCell ref="AI267:AI268"/>
    <mergeCell ref="AJ267:AJ268"/>
    <mergeCell ref="AK267:AK268"/>
    <mergeCell ref="AL267:AL268"/>
    <mergeCell ref="AM267:AM268"/>
    <mergeCell ref="AN267:AN268"/>
    <mergeCell ref="A269:A270"/>
    <mergeCell ref="B269:B270"/>
    <mergeCell ref="L269:N270"/>
    <mergeCell ref="AG269:AG270"/>
    <mergeCell ref="AH269:AH270"/>
    <mergeCell ref="AI269:AI270"/>
    <mergeCell ref="AJ269:AJ270"/>
    <mergeCell ref="AK269:AK270"/>
    <mergeCell ref="AL269:AL270"/>
    <mergeCell ref="AM269:AM270"/>
    <mergeCell ref="AN269:AN270"/>
    <mergeCell ref="A271:A272"/>
    <mergeCell ref="B271:B272"/>
    <mergeCell ref="O271:Q272"/>
    <mergeCell ref="AG271:AG272"/>
    <mergeCell ref="AH271:AH272"/>
    <mergeCell ref="AI271:AI272"/>
    <mergeCell ref="AJ271:AJ272"/>
    <mergeCell ref="AK271:AK272"/>
    <mergeCell ref="AL271:AL272"/>
    <mergeCell ref="AM271:AM272"/>
    <mergeCell ref="AN271:AN272"/>
    <mergeCell ref="X277:Z278"/>
    <mergeCell ref="AA279:AC280"/>
    <mergeCell ref="AD281:AF282"/>
    <mergeCell ref="A273:A274"/>
    <mergeCell ref="B273:B274"/>
    <mergeCell ref="R273:T274"/>
    <mergeCell ref="AG273:AG274"/>
    <mergeCell ref="AH273:AH274"/>
    <mergeCell ref="AI273:AI274"/>
    <mergeCell ref="AJ273:AJ274"/>
    <mergeCell ref="AK273:AK274"/>
    <mergeCell ref="AL273:AL274"/>
    <mergeCell ref="AM273:AM274"/>
    <mergeCell ref="AN273:AN274"/>
    <mergeCell ref="A275:A276"/>
    <mergeCell ref="B275:B276"/>
    <mergeCell ref="U275:W276"/>
    <mergeCell ref="AG275:AG276"/>
    <mergeCell ref="AH275:AH276"/>
    <mergeCell ref="AI275:AI276"/>
    <mergeCell ref="AJ275:AJ276"/>
    <mergeCell ref="AK275:AK276"/>
    <mergeCell ref="AL275:AL276"/>
    <mergeCell ref="AM275:AM276"/>
    <mergeCell ref="AN275:AN276"/>
    <mergeCell ref="AK279:AK280"/>
    <mergeCell ref="AL279:AL280"/>
    <mergeCell ref="AG277:AG278"/>
    <mergeCell ref="AH277:AH278"/>
    <mergeCell ref="AI277:AI278"/>
    <mergeCell ref="AJ277:AJ278"/>
    <mergeCell ref="AK277:AK278"/>
  </mergeCells>
  <phoneticPr fontId="1"/>
  <pageMargins left="0" right="0" top="0.98425196850393704" bottom="0" header="0.51181102362204722" footer="0.51181102362204722"/>
  <pageSetup paperSize="9" scale="74" fitToHeight="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9" sqref="D9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3</v>
      </c>
      <c r="B2" s="14" t="s">
        <v>133</v>
      </c>
      <c r="C2" t="s">
        <v>3</v>
      </c>
      <c r="D2" s="14" t="s">
        <v>66</v>
      </c>
      <c r="E2" t="s">
        <v>3</v>
      </c>
      <c r="F2" s="14" t="s">
        <v>66</v>
      </c>
      <c r="G2" t="s">
        <v>3</v>
      </c>
      <c r="H2" s="14" t="s">
        <v>66</v>
      </c>
      <c r="I2" t="s">
        <v>3</v>
      </c>
      <c r="J2" s="14" t="s">
        <v>66</v>
      </c>
      <c r="K2" t="s">
        <v>3</v>
      </c>
      <c r="L2" s="14" t="s">
        <v>66</v>
      </c>
      <c r="M2" t="s">
        <v>3</v>
      </c>
      <c r="N2" s="14" t="s">
        <v>66</v>
      </c>
      <c r="O2" t="s">
        <v>3</v>
      </c>
      <c r="P2" s="14" t="s">
        <v>66</v>
      </c>
      <c r="Q2" t="s">
        <v>3</v>
      </c>
      <c r="R2" s="14" t="s">
        <v>66</v>
      </c>
      <c r="S2" t="s">
        <v>3</v>
      </c>
      <c r="T2" s="14" t="s">
        <v>66</v>
      </c>
      <c r="U2" t="s">
        <v>3</v>
      </c>
      <c r="V2" s="14" t="s">
        <v>66</v>
      </c>
      <c r="W2" t="s">
        <v>3</v>
      </c>
      <c r="X2" s="14" t="s">
        <v>66</v>
      </c>
      <c r="Y2" t="s">
        <v>3</v>
      </c>
      <c r="Z2" s="14" t="s">
        <v>66</v>
      </c>
      <c r="AA2" t="s">
        <v>3</v>
      </c>
      <c r="AB2" s="14" t="s">
        <v>66</v>
      </c>
      <c r="AC2" t="s">
        <v>3</v>
      </c>
      <c r="AD2" s="14" t="s">
        <v>66</v>
      </c>
      <c r="AE2" t="s">
        <v>3</v>
      </c>
      <c r="AF2" s="14" t="s">
        <v>66</v>
      </c>
      <c r="AG2" t="s">
        <v>3</v>
      </c>
      <c r="AH2" s="14" t="s">
        <v>66</v>
      </c>
      <c r="AI2" t="s">
        <v>3</v>
      </c>
      <c r="AJ2" s="14" t="s">
        <v>66</v>
      </c>
      <c r="AK2" t="s">
        <v>3</v>
      </c>
      <c r="AL2" s="14" t="s">
        <v>66</v>
      </c>
      <c r="AM2" t="s">
        <v>3</v>
      </c>
      <c r="AN2" s="14" t="s">
        <v>66</v>
      </c>
      <c r="AO2" t="s">
        <v>3</v>
      </c>
      <c r="AP2" s="14" t="s">
        <v>66</v>
      </c>
      <c r="AQ2" t="s">
        <v>3</v>
      </c>
      <c r="AR2" s="14" t="s">
        <v>66</v>
      </c>
      <c r="AS2" t="s">
        <v>3</v>
      </c>
      <c r="AT2" s="14" t="s">
        <v>66</v>
      </c>
      <c r="AU2" t="s">
        <v>3</v>
      </c>
      <c r="AV2" s="14" t="s">
        <v>66</v>
      </c>
      <c r="AW2" t="s">
        <v>3</v>
      </c>
      <c r="AX2" s="14" t="s">
        <v>66</v>
      </c>
      <c r="AY2" t="s">
        <v>3</v>
      </c>
      <c r="AZ2" s="14" t="s">
        <v>66</v>
      </c>
      <c r="BA2" t="s">
        <v>3</v>
      </c>
      <c r="BB2" s="14" t="s">
        <v>66</v>
      </c>
      <c r="BC2" t="s">
        <v>3</v>
      </c>
      <c r="BD2" s="14" t="s">
        <v>66</v>
      </c>
      <c r="BE2" t="s">
        <v>3</v>
      </c>
      <c r="BF2" s="14" t="s">
        <v>66</v>
      </c>
      <c r="BG2" t="s">
        <v>3</v>
      </c>
      <c r="BH2" s="14" t="s">
        <v>66</v>
      </c>
      <c r="BI2" t="s">
        <v>3</v>
      </c>
      <c r="BJ2" s="14" t="s">
        <v>66</v>
      </c>
      <c r="BK2" t="s">
        <v>3</v>
      </c>
      <c r="BL2" s="14" t="s">
        <v>66</v>
      </c>
      <c r="BM2" t="s">
        <v>3</v>
      </c>
      <c r="BN2" s="14" t="s">
        <v>66</v>
      </c>
      <c r="BO2" t="s">
        <v>3</v>
      </c>
      <c r="BP2" s="14" t="s">
        <v>66</v>
      </c>
      <c r="BQ2" t="s">
        <v>3</v>
      </c>
      <c r="BR2" s="14" t="s">
        <v>66</v>
      </c>
      <c r="BS2" t="s">
        <v>3</v>
      </c>
      <c r="BT2" s="14" t="s">
        <v>66</v>
      </c>
      <c r="BU2" t="s">
        <v>3</v>
      </c>
      <c r="BV2" s="14" t="s">
        <v>66</v>
      </c>
      <c r="BW2" t="s">
        <v>3</v>
      </c>
      <c r="BX2" s="14" t="s">
        <v>66</v>
      </c>
      <c r="BY2" t="s">
        <v>3</v>
      </c>
      <c r="BZ2" s="14" t="s">
        <v>66</v>
      </c>
      <c r="CA2" t="s">
        <v>3</v>
      </c>
      <c r="CB2" s="14" t="s">
        <v>66</v>
      </c>
      <c r="CC2" t="s">
        <v>3</v>
      </c>
      <c r="CD2" s="14" t="s">
        <v>66</v>
      </c>
      <c r="CE2" t="s">
        <v>3</v>
      </c>
      <c r="CF2" s="14" t="s">
        <v>66</v>
      </c>
      <c r="CG2" t="s">
        <v>3</v>
      </c>
      <c r="CH2" s="14" t="s">
        <v>66</v>
      </c>
      <c r="CI2" t="s">
        <v>3</v>
      </c>
      <c r="CJ2" s="14" t="s">
        <v>66</v>
      </c>
      <c r="CK2" t="s">
        <v>3</v>
      </c>
      <c r="CL2" s="14" t="s">
        <v>66</v>
      </c>
      <c r="CM2" t="s">
        <v>3</v>
      </c>
      <c r="CN2" s="14" t="s">
        <v>66</v>
      </c>
      <c r="CO2" t="s">
        <v>3</v>
      </c>
      <c r="CP2" s="14" t="s">
        <v>66</v>
      </c>
      <c r="CQ2" t="s">
        <v>3</v>
      </c>
      <c r="CR2" s="14" t="s">
        <v>66</v>
      </c>
      <c r="CS2" t="s">
        <v>3</v>
      </c>
      <c r="CT2" s="14" t="s">
        <v>66</v>
      </c>
      <c r="CU2" t="s">
        <v>3</v>
      </c>
      <c r="CV2" s="14" t="s">
        <v>66</v>
      </c>
      <c r="CW2" t="s">
        <v>3</v>
      </c>
      <c r="CX2" s="14" t="s">
        <v>66</v>
      </c>
      <c r="CY2" t="s">
        <v>3</v>
      </c>
      <c r="CZ2" s="14" t="s">
        <v>66</v>
      </c>
      <c r="DA2" t="s">
        <v>3</v>
      </c>
      <c r="DB2" s="14" t="s">
        <v>66</v>
      </c>
      <c r="DC2" t="s">
        <v>3</v>
      </c>
      <c r="DD2" s="14" t="s">
        <v>66</v>
      </c>
      <c r="DE2" t="s">
        <v>3</v>
      </c>
      <c r="DF2" s="14" t="s">
        <v>66</v>
      </c>
      <c r="DG2" t="s">
        <v>3</v>
      </c>
      <c r="DH2" s="14" t="s">
        <v>66</v>
      </c>
      <c r="DI2" t="s">
        <v>3</v>
      </c>
      <c r="DJ2" s="14" t="s">
        <v>66</v>
      </c>
      <c r="DK2" t="s">
        <v>3</v>
      </c>
      <c r="DL2" s="14" t="s">
        <v>66</v>
      </c>
      <c r="DM2" t="s">
        <v>3</v>
      </c>
      <c r="DN2" s="14" t="s">
        <v>66</v>
      </c>
      <c r="DO2" t="s">
        <v>3</v>
      </c>
      <c r="DP2" s="14" t="s">
        <v>66</v>
      </c>
      <c r="DQ2" t="s">
        <v>3</v>
      </c>
      <c r="DR2" s="14" t="s">
        <v>66</v>
      </c>
      <c r="DS2" t="s">
        <v>3</v>
      </c>
      <c r="DT2" s="14" t="s">
        <v>66</v>
      </c>
      <c r="DU2" t="s">
        <v>3</v>
      </c>
      <c r="DV2" s="14" t="s">
        <v>66</v>
      </c>
      <c r="DW2" t="s">
        <v>3</v>
      </c>
      <c r="DX2" s="14" t="s">
        <v>66</v>
      </c>
      <c r="DY2" t="s">
        <v>3</v>
      </c>
      <c r="DZ2" s="14" t="s">
        <v>66</v>
      </c>
      <c r="EA2" t="s">
        <v>3</v>
      </c>
      <c r="EB2" s="14" t="s">
        <v>66</v>
      </c>
      <c r="EC2" t="s">
        <v>3</v>
      </c>
      <c r="ED2" s="14" t="s">
        <v>66</v>
      </c>
      <c r="EE2" t="s">
        <v>3</v>
      </c>
      <c r="EF2" s="14" t="s">
        <v>66</v>
      </c>
      <c r="EG2" t="s">
        <v>3</v>
      </c>
      <c r="EH2" s="14" t="s">
        <v>66</v>
      </c>
      <c r="EI2" t="s">
        <v>3</v>
      </c>
      <c r="EJ2" s="14" t="s">
        <v>66</v>
      </c>
      <c r="EK2" t="s">
        <v>3</v>
      </c>
      <c r="EL2" s="14" t="s">
        <v>66</v>
      </c>
      <c r="EM2" t="s">
        <v>3</v>
      </c>
      <c r="EN2" s="14" t="s">
        <v>66</v>
      </c>
      <c r="EO2" t="s">
        <v>3</v>
      </c>
      <c r="EP2" s="14" t="s">
        <v>66</v>
      </c>
      <c r="EQ2" t="s">
        <v>3</v>
      </c>
      <c r="ER2" s="14" t="s">
        <v>66</v>
      </c>
      <c r="ES2" t="s">
        <v>3</v>
      </c>
      <c r="ET2" s="14" t="s">
        <v>66</v>
      </c>
      <c r="EU2" t="s">
        <v>3</v>
      </c>
      <c r="EV2" s="14" t="s">
        <v>66</v>
      </c>
      <c r="EW2" t="s">
        <v>3</v>
      </c>
      <c r="EX2" s="14" t="s">
        <v>66</v>
      </c>
      <c r="EY2" t="s">
        <v>3</v>
      </c>
      <c r="EZ2" s="14" t="s">
        <v>66</v>
      </c>
      <c r="FA2" t="s">
        <v>3</v>
      </c>
      <c r="FB2" s="14" t="s">
        <v>66</v>
      </c>
      <c r="FC2" t="s">
        <v>3</v>
      </c>
      <c r="FD2" s="14" t="s">
        <v>66</v>
      </c>
      <c r="FE2" t="s">
        <v>3</v>
      </c>
      <c r="FF2" s="14" t="s">
        <v>66</v>
      </c>
      <c r="FG2" t="s">
        <v>3</v>
      </c>
      <c r="FH2" s="14" t="s">
        <v>66</v>
      </c>
      <c r="FI2" t="s">
        <v>3</v>
      </c>
      <c r="FJ2" s="14" t="s">
        <v>66</v>
      </c>
      <c r="FK2" t="s">
        <v>3</v>
      </c>
      <c r="FL2" s="14" t="s">
        <v>66</v>
      </c>
      <c r="FM2" t="s">
        <v>3</v>
      </c>
      <c r="FN2" s="14" t="s">
        <v>66</v>
      </c>
      <c r="FO2" t="s">
        <v>3</v>
      </c>
      <c r="FP2" s="14" t="s">
        <v>66</v>
      </c>
      <c r="FQ2" t="s">
        <v>3</v>
      </c>
      <c r="FR2" s="14" t="s">
        <v>66</v>
      </c>
      <c r="FS2" t="s">
        <v>3</v>
      </c>
      <c r="FT2" s="14" t="s">
        <v>66</v>
      </c>
      <c r="FU2" t="s">
        <v>3</v>
      </c>
      <c r="FV2" s="14" t="s">
        <v>66</v>
      </c>
      <c r="FW2" t="s">
        <v>3</v>
      </c>
      <c r="FX2" s="14" t="s">
        <v>66</v>
      </c>
      <c r="FY2" t="s">
        <v>3</v>
      </c>
      <c r="FZ2" s="14" t="s">
        <v>66</v>
      </c>
      <c r="GA2" t="s">
        <v>3</v>
      </c>
      <c r="GB2" s="14" t="s">
        <v>66</v>
      </c>
      <c r="GC2" t="s">
        <v>3</v>
      </c>
      <c r="GD2" s="14" t="s">
        <v>66</v>
      </c>
      <c r="GE2" t="s">
        <v>3</v>
      </c>
      <c r="GF2" s="14" t="s">
        <v>66</v>
      </c>
      <c r="GG2" t="s">
        <v>3</v>
      </c>
      <c r="GH2" s="14" t="s">
        <v>66</v>
      </c>
      <c r="GI2" t="s">
        <v>3</v>
      </c>
      <c r="GJ2" s="14" t="s">
        <v>66</v>
      </c>
      <c r="GK2" t="s">
        <v>3</v>
      </c>
      <c r="GL2" s="14" t="s">
        <v>66</v>
      </c>
      <c r="GM2" t="s">
        <v>3</v>
      </c>
      <c r="GN2" s="14" t="s">
        <v>66</v>
      </c>
      <c r="GO2" t="s">
        <v>3</v>
      </c>
      <c r="GP2" s="14" t="s">
        <v>66</v>
      </c>
      <c r="GQ2" t="s">
        <v>3</v>
      </c>
      <c r="GR2" s="14" t="s">
        <v>66</v>
      </c>
      <c r="GS2" t="s">
        <v>3</v>
      </c>
      <c r="GT2" s="14" t="s">
        <v>66</v>
      </c>
      <c r="GU2" t="s">
        <v>3</v>
      </c>
      <c r="GV2" s="14" t="s">
        <v>66</v>
      </c>
      <c r="GW2" t="s">
        <v>3</v>
      </c>
      <c r="GX2" s="14" t="s">
        <v>66</v>
      </c>
      <c r="GY2" t="s">
        <v>3</v>
      </c>
      <c r="GZ2" s="14" t="s">
        <v>66</v>
      </c>
      <c r="HA2" t="s">
        <v>3</v>
      </c>
      <c r="HB2" s="14" t="s">
        <v>66</v>
      </c>
      <c r="HC2" t="s">
        <v>3</v>
      </c>
      <c r="HD2" s="14" t="s">
        <v>66</v>
      </c>
      <c r="HE2" t="s">
        <v>3</v>
      </c>
      <c r="HF2" s="14" t="s">
        <v>66</v>
      </c>
      <c r="HG2" t="s">
        <v>3</v>
      </c>
      <c r="HH2" s="14" t="s">
        <v>66</v>
      </c>
      <c r="HI2" t="s">
        <v>3</v>
      </c>
      <c r="HJ2" s="14" t="s">
        <v>66</v>
      </c>
      <c r="HK2" t="s">
        <v>3</v>
      </c>
      <c r="HL2" s="14" t="s">
        <v>66</v>
      </c>
      <c r="HM2" t="s">
        <v>3</v>
      </c>
      <c r="HN2" s="14" t="s">
        <v>66</v>
      </c>
      <c r="HO2" t="s">
        <v>3</v>
      </c>
      <c r="HP2" s="14" t="s">
        <v>66</v>
      </c>
      <c r="HQ2" t="s">
        <v>3</v>
      </c>
      <c r="HR2" s="14" t="s">
        <v>66</v>
      </c>
      <c r="HS2" t="s">
        <v>3</v>
      </c>
      <c r="HT2" s="14" t="s">
        <v>66</v>
      </c>
      <c r="HU2" t="s">
        <v>3</v>
      </c>
      <c r="HV2" s="14" t="s">
        <v>66</v>
      </c>
      <c r="HW2" t="s">
        <v>3</v>
      </c>
      <c r="HX2" s="14" t="s">
        <v>66</v>
      </c>
      <c r="HY2" t="s">
        <v>3</v>
      </c>
      <c r="HZ2" s="14" t="s">
        <v>66</v>
      </c>
      <c r="IA2" t="s">
        <v>3</v>
      </c>
      <c r="IB2" s="14" t="s">
        <v>66</v>
      </c>
      <c r="IC2" t="s">
        <v>3</v>
      </c>
      <c r="ID2" s="14" t="s">
        <v>66</v>
      </c>
      <c r="IE2" t="s">
        <v>3</v>
      </c>
      <c r="IF2" s="14" t="s">
        <v>66</v>
      </c>
      <c r="IG2" t="s">
        <v>3</v>
      </c>
      <c r="IH2" s="14" t="s">
        <v>66</v>
      </c>
      <c r="II2" t="s">
        <v>3</v>
      </c>
      <c r="IJ2" s="14" t="s">
        <v>66</v>
      </c>
      <c r="IK2" t="s">
        <v>3</v>
      </c>
      <c r="IL2" s="14" t="s">
        <v>66</v>
      </c>
      <c r="IM2" t="s">
        <v>3</v>
      </c>
      <c r="IN2" s="14" t="s">
        <v>66</v>
      </c>
      <c r="IO2" t="s">
        <v>3</v>
      </c>
      <c r="IP2" s="14" t="s">
        <v>66</v>
      </c>
      <c r="IQ2" t="s">
        <v>3</v>
      </c>
      <c r="IR2" s="14" t="s">
        <v>66</v>
      </c>
      <c r="IS2" t="s">
        <v>3</v>
      </c>
      <c r="IT2" s="14" t="s">
        <v>66</v>
      </c>
      <c r="IU2" t="s">
        <v>3</v>
      </c>
      <c r="IV2" s="14" t="s">
        <v>66</v>
      </c>
    </row>
    <row r="4" spans="1:256" x14ac:dyDescent="0.15">
      <c r="A4" t="s">
        <v>4</v>
      </c>
      <c r="B4" s="14" t="s">
        <v>134</v>
      </c>
      <c r="C4" t="s">
        <v>4</v>
      </c>
      <c r="D4" s="14" t="s">
        <v>67</v>
      </c>
      <c r="E4" t="s">
        <v>4</v>
      </c>
      <c r="F4" s="14" t="s">
        <v>67</v>
      </c>
      <c r="G4" t="s">
        <v>4</v>
      </c>
      <c r="H4" s="14" t="s">
        <v>67</v>
      </c>
      <c r="I4" t="s">
        <v>4</v>
      </c>
      <c r="J4" s="14" t="s">
        <v>67</v>
      </c>
      <c r="K4" t="s">
        <v>4</v>
      </c>
      <c r="L4" s="14" t="s">
        <v>67</v>
      </c>
      <c r="M4" t="s">
        <v>4</v>
      </c>
      <c r="N4" s="14" t="s">
        <v>67</v>
      </c>
      <c r="O4" t="s">
        <v>4</v>
      </c>
      <c r="P4" s="14" t="s">
        <v>67</v>
      </c>
      <c r="Q4" t="s">
        <v>4</v>
      </c>
      <c r="R4" s="14" t="s">
        <v>67</v>
      </c>
      <c r="S4" t="s">
        <v>4</v>
      </c>
      <c r="T4" s="14" t="s">
        <v>67</v>
      </c>
      <c r="U4" t="s">
        <v>4</v>
      </c>
      <c r="V4" s="14" t="s">
        <v>67</v>
      </c>
      <c r="W4" t="s">
        <v>4</v>
      </c>
      <c r="X4" s="14" t="s">
        <v>67</v>
      </c>
      <c r="Y4" t="s">
        <v>4</v>
      </c>
      <c r="Z4" s="14" t="s">
        <v>67</v>
      </c>
      <c r="AA4" t="s">
        <v>4</v>
      </c>
      <c r="AB4" s="14" t="s">
        <v>67</v>
      </c>
      <c r="AC4" t="s">
        <v>4</v>
      </c>
      <c r="AD4" s="14" t="s">
        <v>67</v>
      </c>
      <c r="AE4" t="s">
        <v>4</v>
      </c>
      <c r="AF4" s="14" t="s">
        <v>67</v>
      </c>
      <c r="AG4" t="s">
        <v>4</v>
      </c>
      <c r="AH4" s="14" t="s">
        <v>67</v>
      </c>
      <c r="AI4" t="s">
        <v>4</v>
      </c>
      <c r="AJ4" s="14" t="s">
        <v>67</v>
      </c>
      <c r="AK4" t="s">
        <v>4</v>
      </c>
      <c r="AL4" s="14" t="s">
        <v>67</v>
      </c>
      <c r="AM4" t="s">
        <v>4</v>
      </c>
      <c r="AN4" s="14" t="s">
        <v>67</v>
      </c>
      <c r="AO4" t="s">
        <v>4</v>
      </c>
      <c r="AP4" s="14" t="s">
        <v>67</v>
      </c>
      <c r="AQ4" t="s">
        <v>4</v>
      </c>
      <c r="AR4" s="14" t="s">
        <v>67</v>
      </c>
      <c r="AS4" t="s">
        <v>4</v>
      </c>
      <c r="AT4" s="14" t="s">
        <v>67</v>
      </c>
      <c r="AU4" t="s">
        <v>4</v>
      </c>
      <c r="AV4" s="14" t="s">
        <v>67</v>
      </c>
      <c r="AW4" t="s">
        <v>4</v>
      </c>
      <c r="AX4" s="14" t="s">
        <v>67</v>
      </c>
      <c r="AY4" t="s">
        <v>4</v>
      </c>
      <c r="AZ4" s="14" t="s">
        <v>67</v>
      </c>
      <c r="BA4" t="s">
        <v>4</v>
      </c>
      <c r="BB4" s="14" t="s">
        <v>67</v>
      </c>
      <c r="BC4" t="s">
        <v>4</v>
      </c>
      <c r="BD4" s="14" t="s">
        <v>67</v>
      </c>
      <c r="BE4" t="s">
        <v>4</v>
      </c>
      <c r="BF4" s="14" t="s">
        <v>67</v>
      </c>
      <c r="BG4" t="s">
        <v>4</v>
      </c>
      <c r="BH4" s="14" t="s">
        <v>67</v>
      </c>
      <c r="BI4" t="s">
        <v>4</v>
      </c>
      <c r="BJ4" s="14" t="s">
        <v>67</v>
      </c>
      <c r="BK4" t="s">
        <v>4</v>
      </c>
      <c r="BL4" s="14" t="s">
        <v>67</v>
      </c>
      <c r="BM4" t="s">
        <v>4</v>
      </c>
      <c r="BN4" s="14" t="s">
        <v>67</v>
      </c>
      <c r="BO4" t="s">
        <v>4</v>
      </c>
      <c r="BP4" s="14" t="s">
        <v>67</v>
      </c>
      <c r="BQ4" t="s">
        <v>4</v>
      </c>
      <c r="BR4" s="14" t="s">
        <v>67</v>
      </c>
      <c r="BS4" t="s">
        <v>4</v>
      </c>
      <c r="BT4" s="14" t="s">
        <v>67</v>
      </c>
      <c r="BU4" t="s">
        <v>4</v>
      </c>
      <c r="BV4" s="14" t="s">
        <v>67</v>
      </c>
      <c r="BW4" t="s">
        <v>4</v>
      </c>
      <c r="BX4" s="14" t="s">
        <v>67</v>
      </c>
      <c r="BY4" t="s">
        <v>4</v>
      </c>
      <c r="BZ4" s="14" t="s">
        <v>67</v>
      </c>
      <c r="CA4" t="s">
        <v>4</v>
      </c>
      <c r="CB4" s="14" t="s">
        <v>67</v>
      </c>
      <c r="CC4" t="s">
        <v>4</v>
      </c>
      <c r="CD4" s="14" t="s">
        <v>67</v>
      </c>
      <c r="CE4" t="s">
        <v>4</v>
      </c>
      <c r="CF4" s="14" t="s">
        <v>67</v>
      </c>
      <c r="CG4" t="s">
        <v>4</v>
      </c>
      <c r="CH4" s="14" t="s">
        <v>67</v>
      </c>
      <c r="CI4" t="s">
        <v>4</v>
      </c>
      <c r="CJ4" s="14" t="s">
        <v>67</v>
      </c>
      <c r="CK4" t="s">
        <v>4</v>
      </c>
      <c r="CL4" s="14" t="s">
        <v>67</v>
      </c>
      <c r="CM4" t="s">
        <v>4</v>
      </c>
      <c r="CN4" s="14" t="s">
        <v>67</v>
      </c>
      <c r="CO4" t="s">
        <v>4</v>
      </c>
      <c r="CP4" s="14" t="s">
        <v>67</v>
      </c>
      <c r="CQ4" t="s">
        <v>4</v>
      </c>
      <c r="CR4" s="14" t="s">
        <v>67</v>
      </c>
      <c r="CS4" t="s">
        <v>4</v>
      </c>
      <c r="CT4" s="14" t="s">
        <v>67</v>
      </c>
      <c r="CU4" t="s">
        <v>4</v>
      </c>
      <c r="CV4" s="14" t="s">
        <v>67</v>
      </c>
      <c r="CW4" t="s">
        <v>4</v>
      </c>
      <c r="CX4" s="14" t="s">
        <v>67</v>
      </c>
      <c r="CY4" t="s">
        <v>4</v>
      </c>
      <c r="CZ4" s="14" t="s">
        <v>67</v>
      </c>
      <c r="DA4" t="s">
        <v>4</v>
      </c>
      <c r="DB4" s="14" t="s">
        <v>67</v>
      </c>
      <c r="DC4" t="s">
        <v>4</v>
      </c>
      <c r="DD4" s="14" t="s">
        <v>67</v>
      </c>
      <c r="DE4" t="s">
        <v>4</v>
      </c>
      <c r="DF4" s="14" t="s">
        <v>67</v>
      </c>
      <c r="DG4" t="s">
        <v>4</v>
      </c>
      <c r="DH4" s="14" t="s">
        <v>67</v>
      </c>
      <c r="DI4" t="s">
        <v>4</v>
      </c>
      <c r="DJ4" s="14" t="s">
        <v>67</v>
      </c>
      <c r="DK4" t="s">
        <v>4</v>
      </c>
      <c r="DL4" s="14" t="s">
        <v>67</v>
      </c>
      <c r="DM4" t="s">
        <v>4</v>
      </c>
      <c r="DN4" s="14" t="s">
        <v>67</v>
      </c>
      <c r="DO4" t="s">
        <v>4</v>
      </c>
      <c r="DP4" s="14" t="s">
        <v>67</v>
      </c>
      <c r="DQ4" t="s">
        <v>4</v>
      </c>
      <c r="DR4" s="14" t="s">
        <v>67</v>
      </c>
      <c r="DS4" t="s">
        <v>4</v>
      </c>
      <c r="DT4" s="14" t="s">
        <v>67</v>
      </c>
      <c r="DU4" t="s">
        <v>4</v>
      </c>
      <c r="DV4" s="14" t="s">
        <v>67</v>
      </c>
      <c r="DW4" t="s">
        <v>4</v>
      </c>
      <c r="DX4" s="14" t="s">
        <v>67</v>
      </c>
      <c r="DY4" t="s">
        <v>4</v>
      </c>
      <c r="DZ4" s="14" t="s">
        <v>67</v>
      </c>
      <c r="EA4" t="s">
        <v>4</v>
      </c>
      <c r="EB4" s="14" t="s">
        <v>67</v>
      </c>
      <c r="EC4" t="s">
        <v>4</v>
      </c>
      <c r="ED4" s="14" t="s">
        <v>67</v>
      </c>
      <c r="EE4" t="s">
        <v>4</v>
      </c>
      <c r="EF4" s="14" t="s">
        <v>67</v>
      </c>
      <c r="EG4" t="s">
        <v>4</v>
      </c>
      <c r="EH4" s="14" t="s">
        <v>67</v>
      </c>
      <c r="EI4" t="s">
        <v>4</v>
      </c>
      <c r="EJ4" s="14" t="s">
        <v>67</v>
      </c>
      <c r="EK4" t="s">
        <v>4</v>
      </c>
      <c r="EL4" s="14" t="s">
        <v>67</v>
      </c>
      <c r="EM4" t="s">
        <v>4</v>
      </c>
      <c r="EN4" s="14" t="s">
        <v>67</v>
      </c>
      <c r="EO4" t="s">
        <v>4</v>
      </c>
      <c r="EP4" s="14" t="s">
        <v>67</v>
      </c>
      <c r="EQ4" t="s">
        <v>4</v>
      </c>
      <c r="ER4" s="14" t="s">
        <v>67</v>
      </c>
      <c r="ES4" t="s">
        <v>4</v>
      </c>
      <c r="ET4" s="14" t="s">
        <v>67</v>
      </c>
      <c r="EU4" t="s">
        <v>4</v>
      </c>
      <c r="EV4" s="14" t="s">
        <v>67</v>
      </c>
      <c r="EW4" t="s">
        <v>4</v>
      </c>
      <c r="EX4" s="14" t="s">
        <v>67</v>
      </c>
      <c r="EY4" t="s">
        <v>4</v>
      </c>
      <c r="EZ4" s="14" t="s">
        <v>67</v>
      </c>
      <c r="FA4" t="s">
        <v>4</v>
      </c>
      <c r="FB4" s="14" t="s">
        <v>67</v>
      </c>
      <c r="FC4" t="s">
        <v>4</v>
      </c>
      <c r="FD4" s="14" t="s">
        <v>67</v>
      </c>
      <c r="FE4" t="s">
        <v>4</v>
      </c>
      <c r="FF4" s="14" t="s">
        <v>67</v>
      </c>
      <c r="FG4" t="s">
        <v>4</v>
      </c>
      <c r="FH4" s="14" t="s">
        <v>67</v>
      </c>
      <c r="FI4" t="s">
        <v>4</v>
      </c>
      <c r="FJ4" s="14" t="s">
        <v>67</v>
      </c>
      <c r="FK4" t="s">
        <v>4</v>
      </c>
      <c r="FL4" s="14" t="s">
        <v>67</v>
      </c>
      <c r="FM4" t="s">
        <v>4</v>
      </c>
      <c r="FN4" s="14" t="s">
        <v>67</v>
      </c>
      <c r="FO4" t="s">
        <v>4</v>
      </c>
      <c r="FP4" s="14" t="s">
        <v>67</v>
      </c>
      <c r="FQ4" t="s">
        <v>4</v>
      </c>
      <c r="FR4" s="14" t="s">
        <v>67</v>
      </c>
      <c r="FS4" t="s">
        <v>4</v>
      </c>
      <c r="FT4" s="14" t="s">
        <v>67</v>
      </c>
      <c r="FU4" t="s">
        <v>4</v>
      </c>
      <c r="FV4" s="14" t="s">
        <v>67</v>
      </c>
      <c r="FW4" t="s">
        <v>4</v>
      </c>
      <c r="FX4" s="14" t="s">
        <v>67</v>
      </c>
      <c r="FY4" t="s">
        <v>4</v>
      </c>
      <c r="FZ4" s="14" t="s">
        <v>67</v>
      </c>
      <c r="GA4" t="s">
        <v>4</v>
      </c>
      <c r="GB4" s="14" t="s">
        <v>67</v>
      </c>
      <c r="GC4" t="s">
        <v>4</v>
      </c>
      <c r="GD4" s="14" t="s">
        <v>67</v>
      </c>
      <c r="GE4" t="s">
        <v>4</v>
      </c>
      <c r="GF4" s="14" t="s">
        <v>67</v>
      </c>
      <c r="GG4" t="s">
        <v>4</v>
      </c>
      <c r="GH4" s="14" t="s">
        <v>67</v>
      </c>
      <c r="GI4" t="s">
        <v>4</v>
      </c>
      <c r="GJ4" s="14" t="s">
        <v>67</v>
      </c>
      <c r="GK4" t="s">
        <v>4</v>
      </c>
      <c r="GL4" s="14" t="s">
        <v>67</v>
      </c>
      <c r="GM4" t="s">
        <v>4</v>
      </c>
      <c r="GN4" s="14" t="s">
        <v>67</v>
      </c>
      <c r="GO4" t="s">
        <v>4</v>
      </c>
      <c r="GP4" s="14" t="s">
        <v>67</v>
      </c>
      <c r="GQ4" t="s">
        <v>4</v>
      </c>
      <c r="GR4" s="14" t="s">
        <v>67</v>
      </c>
      <c r="GS4" t="s">
        <v>4</v>
      </c>
      <c r="GT4" s="14" t="s">
        <v>67</v>
      </c>
      <c r="GU4" t="s">
        <v>4</v>
      </c>
      <c r="GV4" s="14" t="s">
        <v>67</v>
      </c>
      <c r="GW4" t="s">
        <v>4</v>
      </c>
      <c r="GX4" s="14" t="s">
        <v>67</v>
      </c>
      <c r="GY4" t="s">
        <v>4</v>
      </c>
      <c r="GZ4" s="14" t="s">
        <v>67</v>
      </c>
      <c r="HA4" t="s">
        <v>4</v>
      </c>
      <c r="HB4" s="14" t="s">
        <v>67</v>
      </c>
      <c r="HC4" t="s">
        <v>4</v>
      </c>
      <c r="HD4" s="14" t="s">
        <v>67</v>
      </c>
      <c r="HE4" t="s">
        <v>4</v>
      </c>
      <c r="HF4" s="14" t="s">
        <v>67</v>
      </c>
      <c r="HG4" t="s">
        <v>4</v>
      </c>
      <c r="HH4" s="14" t="s">
        <v>67</v>
      </c>
      <c r="HI4" t="s">
        <v>4</v>
      </c>
      <c r="HJ4" s="14" t="s">
        <v>67</v>
      </c>
      <c r="HK4" t="s">
        <v>4</v>
      </c>
      <c r="HL4" s="14" t="s">
        <v>67</v>
      </c>
      <c r="HM4" t="s">
        <v>4</v>
      </c>
      <c r="HN4" s="14" t="s">
        <v>67</v>
      </c>
      <c r="HO4" t="s">
        <v>4</v>
      </c>
      <c r="HP4" s="14" t="s">
        <v>67</v>
      </c>
      <c r="HQ4" t="s">
        <v>4</v>
      </c>
      <c r="HR4" s="14" t="s">
        <v>67</v>
      </c>
      <c r="HS4" t="s">
        <v>4</v>
      </c>
      <c r="HT4" s="14" t="s">
        <v>67</v>
      </c>
      <c r="HU4" t="s">
        <v>4</v>
      </c>
      <c r="HV4" s="14" t="s">
        <v>67</v>
      </c>
      <c r="HW4" t="s">
        <v>4</v>
      </c>
      <c r="HX4" s="14" t="s">
        <v>67</v>
      </c>
      <c r="HY4" t="s">
        <v>4</v>
      </c>
      <c r="HZ4" s="14" t="s">
        <v>67</v>
      </c>
      <c r="IA4" t="s">
        <v>4</v>
      </c>
      <c r="IB4" s="14" t="s">
        <v>67</v>
      </c>
      <c r="IC4" t="s">
        <v>4</v>
      </c>
      <c r="ID4" s="14" t="s">
        <v>67</v>
      </c>
      <c r="IE4" t="s">
        <v>4</v>
      </c>
      <c r="IF4" s="14" t="s">
        <v>67</v>
      </c>
      <c r="IG4" t="s">
        <v>4</v>
      </c>
      <c r="IH4" s="14" t="s">
        <v>67</v>
      </c>
      <c r="II4" t="s">
        <v>4</v>
      </c>
      <c r="IJ4" s="14" t="s">
        <v>67</v>
      </c>
      <c r="IK4" t="s">
        <v>4</v>
      </c>
      <c r="IL4" s="14" t="s">
        <v>67</v>
      </c>
      <c r="IM4" t="s">
        <v>4</v>
      </c>
      <c r="IN4" s="14" t="s">
        <v>67</v>
      </c>
      <c r="IO4" t="s">
        <v>4</v>
      </c>
      <c r="IP4" s="14" t="s">
        <v>67</v>
      </c>
      <c r="IQ4" t="s">
        <v>4</v>
      </c>
      <c r="IR4" s="14" t="s">
        <v>67</v>
      </c>
      <c r="IS4" t="s">
        <v>4</v>
      </c>
      <c r="IT4" s="14" t="s">
        <v>67</v>
      </c>
      <c r="IU4" t="s">
        <v>4</v>
      </c>
      <c r="IV4" s="14" t="s">
        <v>67</v>
      </c>
    </row>
    <row r="6" spans="1:256" x14ac:dyDescent="0.15">
      <c r="A6" t="s">
        <v>5</v>
      </c>
      <c r="B6" s="14" t="s">
        <v>136</v>
      </c>
      <c r="C6" t="s">
        <v>5</v>
      </c>
      <c r="D6" s="14" t="s">
        <v>68</v>
      </c>
      <c r="E6" t="s">
        <v>5</v>
      </c>
      <c r="F6" s="14" t="s">
        <v>68</v>
      </c>
      <c r="G6" t="s">
        <v>5</v>
      </c>
      <c r="H6" s="14" t="s">
        <v>68</v>
      </c>
      <c r="I6" t="s">
        <v>5</v>
      </c>
      <c r="J6" s="14" t="s">
        <v>68</v>
      </c>
      <c r="K6" t="s">
        <v>5</v>
      </c>
      <c r="L6" s="14" t="s">
        <v>68</v>
      </c>
      <c r="M6" t="s">
        <v>5</v>
      </c>
      <c r="N6" s="14" t="s">
        <v>68</v>
      </c>
      <c r="O6" t="s">
        <v>5</v>
      </c>
      <c r="P6" s="14" t="s">
        <v>68</v>
      </c>
      <c r="Q6" t="s">
        <v>5</v>
      </c>
      <c r="R6" s="14" t="s">
        <v>68</v>
      </c>
      <c r="S6" t="s">
        <v>5</v>
      </c>
      <c r="T6" s="14" t="s">
        <v>68</v>
      </c>
      <c r="U6" t="s">
        <v>5</v>
      </c>
      <c r="V6" s="14" t="s">
        <v>68</v>
      </c>
      <c r="W6" t="s">
        <v>5</v>
      </c>
      <c r="X6" s="14" t="s">
        <v>68</v>
      </c>
      <c r="Y6" t="s">
        <v>5</v>
      </c>
      <c r="Z6" s="14" t="s">
        <v>68</v>
      </c>
      <c r="AA6" t="s">
        <v>5</v>
      </c>
      <c r="AB6" s="14" t="s">
        <v>68</v>
      </c>
      <c r="AC6" t="s">
        <v>5</v>
      </c>
      <c r="AD6" s="14" t="s">
        <v>68</v>
      </c>
      <c r="AE6" t="s">
        <v>5</v>
      </c>
      <c r="AF6" s="14" t="s">
        <v>68</v>
      </c>
      <c r="AG6" t="s">
        <v>5</v>
      </c>
      <c r="AH6" s="14" t="s">
        <v>68</v>
      </c>
      <c r="AI6" t="s">
        <v>5</v>
      </c>
      <c r="AJ6" s="14" t="s">
        <v>68</v>
      </c>
      <c r="AK6" t="s">
        <v>5</v>
      </c>
      <c r="AL6" s="14" t="s">
        <v>68</v>
      </c>
      <c r="AM6" t="s">
        <v>5</v>
      </c>
      <c r="AN6" s="14" t="s">
        <v>68</v>
      </c>
      <c r="AO6" t="s">
        <v>5</v>
      </c>
      <c r="AP6" s="14" t="s">
        <v>68</v>
      </c>
      <c r="AQ6" t="s">
        <v>5</v>
      </c>
      <c r="AR6" s="14" t="s">
        <v>68</v>
      </c>
      <c r="AS6" t="s">
        <v>5</v>
      </c>
      <c r="AT6" s="14" t="s">
        <v>68</v>
      </c>
      <c r="AU6" t="s">
        <v>5</v>
      </c>
      <c r="AV6" s="14" t="s">
        <v>68</v>
      </c>
      <c r="AW6" t="s">
        <v>5</v>
      </c>
      <c r="AX6" s="14" t="s">
        <v>68</v>
      </c>
      <c r="AY6" t="s">
        <v>5</v>
      </c>
      <c r="AZ6" s="14" t="s">
        <v>68</v>
      </c>
      <c r="BA6" t="s">
        <v>5</v>
      </c>
      <c r="BB6" s="14" t="s">
        <v>68</v>
      </c>
      <c r="BC6" t="s">
        <v>5</v>
      </c>
      <c r="BD6" s="14" t="s">
        <v>68</v>
      </c>
      <c r="BE6" t="s">
        <v>5</v>
      </c>
      <c r="BF6" s="14" t="s">
        <v>68</v>
      </c>
      <c r="BG6" t="s">
        <v>5</v>
      </c>
      <c r="BH6" s="14" t="s">
        <v>68</v>
      </c>
      <c r="BI6" t="s">
        <v>5</v>
      </c>
      <c r="BJ6" s="14" t="s">
        <v>68</v>
      </c>
      <c r="BK6" t="s">
        <v>5</v>
      </c>
      <c r="BL6" s="14" t="s">
        <v>68</v>
      </c>
      <c r="BM6" t="s">
        <v>5</v>
      </c>
      <c r="BN6" s="14" t="s">
        <v>68</v>
      </c>
      <c r="BO6" t="s">
        <v>5</v>
      </c>
      <c r="BP6" s="14" t="s">
        <v>68</v>
      </c>
      <c r="BQ6" t="s">
        <v>5</v>
      </c>
      <c r="BR6" s="14" t="s">
        <v>68</v>
      </c>
      <c r="BS6" t="s">
        <v>5</v>
      </c>
      <c r="BT6" s="14" t="s">
        <v>68</v>
      </c>
      <c r="BU6" t="s">
        <v>5</v>
      </c>
      <c r="BV6" s="14" t="s">
        <v>68</v>
      </c>
      <c r="BW6" t="s">
        <v>5</v>
      </c>
      <c r="BX6" s="14" t="s">
        <v>68</v>
      </c>
      <c r="BY6" t="s">
        <v>5</v>
      </c>
      <c r="BZ6" s="14" t="s">
        <v>68</v>
      </c>
      <c r="CA6" t="s">
        <v>5</v>
      </c>
      <c r="CB6" s="14" t="s">
        <v>68</v>
      </c>
      <c r="CC6" t="s">
        <v>5</v>
      </c>
      <c r="CD6" s="14" t="s">
        <v>68</v>
      </c>
      <c r="CE6" t="s">
        <v>5</v>
      </c>
      <c r="CF6" s="14" t="s">
        <v>68</v>
      </c>
      <c r="CG6" t="s">
        <v>5</v>
      </c>
      <c r="CH6" s="14" t="s">
        <v>68</v>
      </c>
      <c r="CI6" t="s">
        <v>5</v>
      </c>
      <c r="CJ6" s="14" t="s">
        <v>68</v>
      </c>
      <c r="CK6" t="s">
        <v>5</v>
      </c>
      <c r="CL6" s="14" t="s">
        <v>68</v>
      </c>
      <c r="CM6" t="s">
        <v>5</v>
      </c>
      <c r="CN6" s="14" t="s">
        <v>68</v>
      </c>
      <c r="CO6" t="s">
        <v>5</v>
      </c>
      <c r="CP6" s="14" t="s">
        <v>68</v>
      </c>
      <c r="CQ6" t="s">
        <v>5</v>
      </c>
      <c r="CR6" s="14" t="s">
        <v>68</v>
      </c>
      <c r="CS6" t="s">
        <v>5</v>
      </c>
      <c r="CT6" s="14" t="s">
        <v>68</v>
      </c>
      <c r="CU6" t="s">
        <v>5</v>
      </c>
      <c r="CV6" s="14" t="s">
        <v>68</v>
      </c>
      <c r="CW6" t="s">
        <v>5</v>
      </c>
      <c r="CX6" s="14" t="s">
        <v>68</v>
      </c>
      <c r="CY6" t="s">
        <v>5</v>
      </c>
      <c r="CZ6" s="14" t="s">
        <v>68</v>
      </c>
      <c r="DA6" t="s">
        <v>5</v>
      </c>
      <c r="DB6" s="14" t="s">
        <v>68</v>
      </c>
      <c r="DC6" t="s">
        <v>5</v>
      </c>
      <c r="DD6" s="14" t="s">
        <v>68</v>
      </c>
      <c r="DE6" t="s">
        <v>5</v>
      </c>
      <c r="DF6" s="14" t="s">
        <v>68</v>
      </c>
      <c r="DG6" t="s">
        <v>5</v>
      </c>
      <c r="DH6" s="14" t="s">
        <v>68</v>
      </c>
      <c r="DI6" t="s">
        <v>5</v>
      </c>
      <c r="DJ6" s="14" t="s">
        <v>68</v>
      </c>
      <c r="DK6" t="s">
        <v>5</v>
      </c>
      <c r="DL6" s="14" t="s">
        <v>68</v>
      </c>
      <c r="DM6" t="s">
        <v>5</v>
      </c>
      <c r="DN6" s="14" t="s">
        <v>68</v>
      </c>
      <c r="DO6" t="s">
        <v>5</v>
      </c>
      <c r="DP6" s="14" t="s">
        <v>68</v>
      </c>
      <c r="DQ6" t="s">
        <v>5</v>
      </c>
      <c r="DR6" s="14" t="s">
        <v>68</v>
      </c>
      <c r="DS6" t="s">
        <v>5</v>
      </c>
      <c r="DT6" s="14" t="s">
        <v>68</v>
      </c>
      <c r="DU6" t="s">
        <v>5</v>
      </c>
      <c r="DV6" s="14" t="s">
        <v>68</v>
      </c>
      <c r="DW6" t="s">
        <v>5</v>
      </c>
      <c r="DX6" s="14" t="s">
        <v>68</v>
      </c>
      <c r="DY6" t="s">
        <v>5</v>
      </c>
      <c r="DZ6" s="14" t="s">
        <v>68</v>
      </c>
      <c r="EA6" t="s">
        <v>5</v>
      </c>
      <c r="EB6" s="14" t="s">
        <v>68</v>
      </c>
      <c r="EC6" t="s">
        <v>5</v>
      </c>
      <c r="ED6" s="14" t="s">
        <v>68</v>
      </c>
      <c r="EE6" t="s">
        <v>5</v>
      </c>
      <c r="EF6" s="14" t="s">
        <v>68</v>
      </c>
      <c r="EG6" t="s">
        <v>5</v>
      </c>
      <c r="EH6" s="14" t="s">
        <v>68</v>
      </c>
      <c r="EI6" t="s">
        <v>5</v>
      </c>
      <c r="EJ6" s="14" t="s">
        <v>68</v>
      </c>
      <c r="EK6" t="s">
        <v>5</v>
      </c>
      <c r="EL6" s="14" t="s">
        <v>68</v>
      </c>
      <c r="EM6" t="s">
        <v>5</v>
      </c>
      <c r="EN6" s="14" t="s">
        <v>68</v>
      </c>
      <c r="EO6" t="s">
        <v>5</v>
      </c>
      <c r="EP6" s="14" t="s">
        <v>68</v>
      </c>
      <c r="EQ6" t="s">
        <v>5</v>
      </c>
      <c r="ER6" s="14" t="s">
        <v>68</v>
      </c>
      <c r="ES6" t="s">
        <v>5</v>
      </c>
      <c r="ET6" s="14" t="s">
        <v>68</v>
      </c>
      <c r="EU6" t="s">
        <v>5</v>
      </c>
      <c r="EV6" s="14" t="s">
        <v>68</v>
      </c>
      <c r="EW6" t="s">
        <v>5</v>
      </c>
      <c r="EX6" s="14" t="s">
        <v>68</v>
      </c>
      <c r="EY6" t="s">
        <v>5</v>
      </c>
      <c r="EZ6" s="14" t="s">
        <v>68</v>
      </c>
      <c r="FA6" t="s">
        <v>5</v>
      </c>
      <c r="FB6" s="14" t="s">
        <v>68</v>
      </c>
      <c r="FC6" t="s">
        <v>5</v>
      </c>
      <c r="FD6" s="14" t="s">
        <v>68</v>
      </c>
      <c r="FE6" t="s">
        <v>5</v>
      </c>
      <c r="FF6" s="14" t="s">
        <v>68</v>
      </c>
      <c r="FG6" t="s">
        <v>5</v>
      </c>
      <c r="FH6" s="14" t="s">
        <v>68</v>
      </c>
      <c r="FI6" t="s">
        <v>5</v>
      </c>
      <c r="FJ6" s="14" t="s">
        <v>68</v>
      </c>
      <c r="FK6" t="s">
        <v>5</v>
      </c>
      <c r="FL6" s="14" t="s">
        <v>68</v>
      </c>
      <c r="FM6" t="s">
        <v>5</v>
      </c>
      <c r="FN6" s="14" t="s">
        <v>68</v>
      </c>
      <c r="FO6" t="s">
        <v>5</v>
      </c>
      <c r="FP6" s="14" t="s">
        <v>68</v>
      </c>
      <c r="FQ6" t="s">
        <v>5</v>
      </c>
      <c r="FR6" s="14" t="s">
        <v>68</v>
      </c>
      <c r="FS6" t="s">
        <v>5</v>
      </c>
      <c r="FT6" s="14" t="s">
        <v>68</v>
      </c>
      <c r="FU6" t="s">
        <v>5</v>
      </c>
      <c r="FV6" s="14" t="s">
        <v>68</v>
      </c>
      <c r="FW6" t="s">
        <v>5</v>
      </c>
      <c r="FX6" s="14" t="s">
        <v>68</v>
      </c>
      <c r="FY6" t="s">
        <v>5</v>
      </c>
      <c r="FZ6" s="14" t="s">
        <v>68</v>
      </c>
      <c r="GA6" t="s">
        <v>5</v>
      </c>
      <c r="GB6" s="14" t="s">
        <v>68</v>
      </c>
      <c r="GC6" t="s">
        <v>5</v>
      </c>
      <c r="GD6" s="14" t="s">
        <v>68</v>
      </c>
      <c r="GE6" t="s">
        <v>5</v>
      </c>
      <c r="GF6" s="14" t="s">
        <v>68</v>
      </c>
      <c r="GG6" t="s">
        <v>5</v>
      </c>
      <c r="GH6" s="14" t="s">
        <v>68</v>
      </c>
      <c r="GI6" t="s">
        <v>5</v>
      </c>
      <c r="GJ6" s="14" t="s">
        <v>68</v>
      </c>
      <c r="GK6" t="s">
        <v>5</v>
      </c>
      <c r="GL6" s="14" t="s">
        <v>68</v>
      </c>
      <c r="GM6" t="s">
        <v>5</v>
      </c>
      <c r="GN6" s="14" t="s">
        <v>68</v>
      </c>
      <c r="GO6" t="s">
        <v>5</v>
      </c>
      <c r="GP6" s="14" t="s">
        <v>68</v>
      </c>
      <c r="GQ6" t="s">
        <v>5</v>
      </c>
      <c r="GR6" s="14" t="s">
        <v>68</v>
      </c>
      <c r="GS6" t="s">
        <v>5</v>
      </c>
      <c r="GT6" s="14" t="s">
        <v>68</v>
      </c>
      <c r="GU6" t="s">
        <v>5</v>
      </c>
      <c r="GV6" s="14" t="s">
        <v>68</v>
      </c>
      <c r="GW6" t="s">
        <v>5</v>
      </c>
      <c r="GX6" s="14" t="s">
        <v>68</v>
      </c>
      <c r="GY6" t="s">
        <v>5</v>
      </c>
      <c r="GZ6" s="14" t="s">
        <v>68</v>
      </c>
      <c r="HA6" t="s">
        <v>5</v>
      </c>
      <c r="HB6" s="14" t="s">
        <v>68</v>
      </c>
      <c r="HC6" t="s">
        <v>5</v>
      </c>
      <c r="HD6" s="14" t="s">
        <v>68</v>
      </c>
      <c r="HE6" t="s">
        <v>5</v>
      </c>
      <c r="HF6" s="14" t="s">
        <v>68</v>
      </c>
      <c r="HG6" t="s">
        <v>5</v>
      </c>
      <c r="HH6" s="14" t="s">
        <v>68</v>
      </c>
      <c r="HI6" t="s">
        <v>5</v>
      </c>
      <c r="HJ6" s="14" t="s">
        <v>68</v>
      </c>
      <c r="HK6" t="s">
        <v>5</v>
      </c>
      <c r="HL6" s="14" t="s">
        <v>68</v>
      </c>
      <c r="HM6" t="s">
        <v>5</v>
      </c>
      <c r="HN6" s="14" t="s">
        <v>68</v>
      </c>
      <c r="HO6" t="s">
        <v>5</v>
      </c>
      <c r="HP6" s="14" t="s">
        <v>68</v>
      </c>
      <c r="HQ6" t="s">
        <v>5</v>
      </c>
      <c r="HR6" s="14" t="s">
        <v>68</v>
      </c>
      <c r="HS6" t="s">
        <v>5</v>
      </c>
      <c r="HT6" s="14" t="s">
        <v>68</v>
      </c>
      <c r="HU6" t="s">
        <v>5</v>
      </c>
      <c r="HV6" s="14" t="s">
        <v>68</v>
      </c>
      <c r="HW6" t="s">
        <v>5</v>
      </c>
      <c r="HX6" s="14" t="s">
        <v>68</v>
      </c>
      <c r="HY6" t="s">
        <v>5</v>
      </c>
      <c r="HZ6" s="14" t="s">
        <v>68</v>
      </c>
      <c r="IA6" t="s">
        <v>5</v>
      </c>
      <c r="IB6" s="14" t="s">
        <v>68</v>
      </c>
      <c r="IC6" t="s">
        <v>5</v>
      </c>
      <c r="ID6" s="14" t="s">
        <v>68</v>
      </c>
      <c r="IE6" t="s">
        <v>5</v>
      </c>
      <c r="IF6" s="14" t="s">
        <v>68</v>
      </c>
      <c r="IG6" t="s">
        <v>5</v>
      </c>
      <c r="IH6" s="14" t="s">
        <v>68</v>
      </c>
      <c r="II6" t="s">
        <v>5</v>
      </c>
      <c r="IJ6" s="14" t="s">
        <v>68</v>
      </c>
      <c r="IK6" t="s">
        <v>5</v>
      </c>
      <c r="IL6" s="14" t="s">
        <v>68</v>
      </c>
      <c r="IM6" t="s">
        <v>5</v>
      </c>
      <c r="IN6" s="14" t="s">
        <v>68</v>
      </c>
      <c r="IO6" t="s">
        <v>5</v>
      </c>
      <c r="IP6" s="14" t="s">
        <v>68</v>
      </c>
      <c r="IQ6" t="s">
        <v>5</v>
      </c>
      <c r="IR6" s="14" t="s">
        <v>68</v>
      </c>
      <c r="IS6" t="s">
        <v>5</v>
      </c>
      <c r="IT6" s="14" t="s">
        <v>68</v>
      </c>
      <c r="IU6" t="s">
        <v>5</v>
      </c>
      <c r="IV6" s="14" t="s">
        <v>68</v>
      </c>
    </row>
    <row r="8" spans="1:256" x14ac:dyDescent="0.15">
      <c r="A8" t="s">
        <v>10</v>
      </c>
      <c r="B8" s="14" t="s">
        <v>137</v>
      </c>
      <c r="C8" t="s">
        <v>10</v>
      </c>
      <c r="D8" s="14" t="s">
        <v>69</v>
      </c>
      <c r="E8" t="s">
        <v>10</v>
      </c>
      <c r="F8" s="14" t="s">
        <v>69</v>
      </c>
      <c r="G8" t="s">
        <v>10</v>
      </c>
      <c r="H8" s="14" t="s">
        <v>69</v>
      </c>
      <c r="I8" t="s">
        <v>10</v>
      </c>
      <c r="J8" s="14" t="s">
        <v>69</v>
      </c>
      <c r="K8" t="s">
        <v>10</v>
      </c>
      <c r="L8" s="14" t="s">
        <v>69</v>
      </c>
      <c r="M8" t="s">
        <v>10</v>
      </c>
      <c r="N8" s="14" t="s">
        <v>69</v>
      </c>
      <c r="O8" t="s">
        <v>10</v>
      </c>
      <c r="P8" s="14" t="s">
        <v>69</v>
      </c>
      <c r="Q8" t="s">
        <v>10</v>
      </c>
      <c r="R8" s="14" t="s">
        <v>69</v>
      </c>
      <c r="S8" t="s">
        <v>10</v>
      </c>
      <c r="T8" s="14" t="s">
        <v>69</v>
      </c>
      <c r="U8" t="s">
        <v>10</v>
      </c>
      <c r="V8" s="14" t="s">
        <v>69</v>
      </c>
      <c r="W8" t="s">
        <v>10</v>
      </c>
      <c r="X8" s="14" t="s">
        <v>69</v>
      </c>
      <c r="Y8" t="s">
        <v>10</v>
      </c>
      <c r="Z8" s="14" t="s">
        <v>69</v>
      </c>
      <c r="AA8" t="s">
        <v>10</v>
      </c>
      <c r="AB8" s="14" t="s">
        <v>69</v>
      </c>
      <c r="AC8" t="s">
        <v>10</v>
      </c>
      <c r="AD8" s="14" t="s">
        <v>69</v>
      </c>
      <c r="AE8" t="s">
        <v>10</v>
      </c>
      <c r="AF8" s="14" t="s">
        <v>69</v>
      </c>
      <c r="AG8" t="s">
        <v>10</v>
      </c>
      <c r="AH8" s="14" t="s">
        <v>69</v>
      </c>
      <c r="AI8" t="s">
        <v>10</v>
      </c>
      <c r="AJ8" s="14" t="s">
        <v>69</v>
      </c>
      <c r="AK8" t="s">
        <v>10</v>
      </c>
      <c r="AL8" s="14" t="s">
        <v>69</v>
      </c>
      <c r="AM8" t="s">
        <v>10</v>
      </c>
      <c r="AN8" s="14" t="s">
        <v>69</v>
      </c>
      <c r="AO8" t="s">
        <v>10</v>
      </c>
      <c r="AP8" s="14" t="s">
        <v>69</v>
      </c>
      <c r="AQ8" t="s">
        <v>10</v>
      </c>
      <c r="AR8" s="14" t="s">
        <v>69</v>
      </c>
      <c r="AS8" t="s">
        <v>10</v>
      </c>
      <c r="AT8" s="14" t="s">
        <v>69</v>
      </c>
      <c r="AU8" t="s">
        <v>10</v>
      </c>
      <c r="AV8" s="14" t="s">
        <v>69</v>
      </c>
      <c r="AW8" t="s">
        <v>10</v>
      </c>
      <c r="AX8" s="14" t="s">
        <v>69</v>
      </c>
      <c r="AY8" t="s">
        <v>10</v>
      </c>
      <c r="AZ8" s="14" t="s">
        <v>69</v>
      </c>
      <c r="BA8" t="s">
        <v>10</v>
      </c>
      <c r="BB8" s="14" t="s">
        <v>69</v>
      </c>
      <c r="BC8" t="s">
        <v>10</v>
      </c>
      <c r="BD8" s="14" t="s">
        <v>69</v>
      </c>
      <c r="BE8" t="s">
        <v>10</v>
      </c>
      <c r="BF8" s="14" t="s">
        <v>69</v>
      </c>
      <c r="BG8" t="s">
        <v>10</v>
      </c>
      <c r="BH8" s="14" t="s">
        <v>69</v>
      </c>
      <c r="BI8" t="s">
        <v>10</v>
      </c>
      <c r="BJ8" s="14" t="s">
        <v>69</v>
      </c>
      <c r="BK8" t="s">
        <v>10</v>
      </c>
      <c r="BL8" s="14" t="s">
        <v>69</v>
      </c>
      <c r="BM8" t="s">
        <v>10</v>
      </c>
      <c r="BN8" s="14" t="s">
        <v>69</v>
      </c>
      <c r="BO8" t="s">
        <v>10</v>
      </c>
      <c r="BP8" s="14" t="s">
        <v>69</v>
      </c>
      <c r="BQ8" t="s">
        <v>10</v>
      </c>
      <c r="BR8" s="14" t="s">
        <v>69</v>
      </c>
      <c r="BS8" t="s">
        <v>10</v>
      </c>
      <c r="BT8" s="14" t="s">
        <v>69</v>
      </c>
      <c r="BU8" t="s">
        <v>10</v>
      </c>
      <c r="BV8" s="14" t="s">
        <v>69</v>
      </c>
      <c r="BW8" t="s">
        <v>10</v>
      </c>
      <c r="BX8" s="14" t="s">
        <v>69</v>
      </c>
      <c r="BY8" t="s">
        <v>10</v>
      </c>
      <c r="BZ8" s="14" t="s">
        <v>69</v>
      </c>
      <c r="CA8" t="s">
        <v>10</v>
      </c>
      <c r="CB8" s="14" t="s">
        <v>69</v>
      </c>
      <c r="CC8" t="s">
        <v>10</v>
      </c>
      <c r="CD8" s="14" t="s">
        <v>69</v>
      </c>
      <c r="CE8" t="s">
        <v>10</v>
      </c>
      <c r="CF8" s="14" t="s">
        <v>69</v>
      </c>
      <c r="CG8" t="s">
        <v>10</v>
      </c>
      <c r="CH8" s="14" t="s">
        <v>69</v>
      </c>
      <c r="CI8" t="s">
        <v>10</v>
      </c>
      <c r="CJ8" s="14" t="s">
        <v>69</v>
      </c>
      <c r="CK8" t="s">
        <v>10</v>
      </c>
      <c r="CL8" s="14" t="s">
        <v>69</v>
      </c>
      <c r="CM8" t="s">
        <v>10</v>
      </c>
      <c r="CN8" s="14" t="s">
        <v>69</v>
      </c>
      <c r="CO8" t="s">
        <v>10</v>
      </c>
      <c r="CP8" s="14" t="s">
        <v>69</v>
      </c>
      <c r="CQ8" t="s">
        <v>10</v>
      </c>
      <c r="CR8" s="14" t="s">
        <v>69</v>
      </c>
      <c r="CS8" t="s">
        <v>10</v>
      </c>
      <c r="CT8" s="14" t="s">
        <v>69</v>
      </c>
      <c r="CU8" t="s">
        <v>10</v>
      </c>
      <c r="CV8" s="14" t="s">
        <v>69</v>
      </c>
      <c r="CW8" t="s">
        <v>10</v>
      </c>
      <c r="CX8" s="14" t="s">
        <v>69</v>
      </c>
      <c r="CY8" t="s">
        <v>10</v>
      </c>
      <c r="CZ8" s="14" t="s">
        <v>69</v>
      </c>
      <c r="DA8" t="s">
        <v>10</v>
      </c>
      <c r="DB8" s="14" t="s">
        <v>69</v>
      </c>
      <c r="DC8" t="s">
        <v>10</v>
      </c>
      <c r="DD8" s="14" t="s">
        <v>69</v>
      </c>
      <c r="DE8" t="s">
        <v>10</v>
      </c>
      <c r="DF8" s="14" t="s">
        <v>69</v>
      </c>
      <c r="DG8" t="s">
        <v>10</v>
      </c>
      <c r="DH8" s="14" t="s">
        <v>69</v>
      </c>
      <c r="DI8" t="s">
        <v>10</v>
      </c>
      <c r="DJ8" s="14" t="s">
        <v>69</v>
      </c>
      <c r="DK8" t="s">
        <v>10</v>
      </c>
      <c r="DL8" s="14" t="s">
        <v>69</v>
      </c>
      <c r="DM8" t="s">
        <v>10</v>
      </c>
      <c r="DN8" s="14" t="s">
        <v>69</v>
      </c>
      <c r="DO8" t="s">
        <v>10</v>
      </c>
      <c r="DP8" s="14" t="s">
        <v>69</v>
      </c>
      <c r="DQ8" t="s">
        <v>10</v>
      </c>
      <c r="DR8" s="14" t="s">
        <v>69</v>
      </c>
      <c r="DS8" t="s">
        <v>10</v>
      </c>
      <c r="DT8" s="14" t="s">
        <v>69</v>
      </c>
      <c r="DU8" t="s">
        <v>10</v>
      </c>
      <c r="DV8" s="14" t="s">
        <v>69</v>
      </c>
      <c r="DW8" t="s">
        <v>10</v>
      </c>
      <c r="DX8" s="14" t="s">
        <v>69</v>
      </c>
      <c r="DY8" t="s">
        <v>10</v>
      </c>
      <c r="DZ8" s="14" t="s">
        <v>69</v>
      </c>
      <c r="EA8" t="s">
        <v>10</v>
      </c>
      <c r="EB8" s="14" t="s">
        <v>69</v>
      </c>
      <c r="EC8" t="s">
        <v>10</v>
      </c>
      <c r="ED8" s="14" t="s">
        <v>69</v>
      </c>
      <c r="EE8" t="s">
        <v>10</v>
      </c>
      <c r="EF8" s="14" t="s">
        <v>69</v>
      </c>
      <c r="EG8" t="s">
        <v>10</v>
      </c>
      <c r="EH8" s="14" t="s">
        <v>69</v>
      </c>
      <c r="EI8" t="s">
        <v>10</v>
      </c>
      <c r="EJ8" s="14" t="s">
        <v>69</v>
      </c>
      <c r="EK8" t="s">
        <v>10</v>
      </c>
      <c r="EL8" s="14" t="s">
        <v>69</v>
      </c>
      <c r="EM8" t="s">
        <v>10</v>
      </c>
      <c r="EN8" s="14" t="s">
        <v>69</v>
      </c>
      <c r="EO8" t="s">
        <v>10</v>
      </c>
      <c r="EP8" s="14" t="s">
        <v>69</v>
      </c>
      <c r="EQ8" t="s">
        <v>10</v>
      </c>
      <c r="ER8" s="14" t="s">
        <v>69</v>
      </c>
      <c r="ES8" t="s">
        <v>10</v>
      </c>
      <c r="ET8" s="14" t="s">
        <v>69</v>
      </c>
      <c r="EU8" t="s">
        <v>10</v>
      </c>
      <c r="EV8" s="14" t="s">
        <v>69</v>
      </c>
      <c r="EW8" t="s">
        <v>10</v>
      </c>
      <c r="EX8" s="14" t="s">
        <v>69</v>
      </c>
      <c r="EY8" t="s">
        <v>10</v>
      </c>
      <c r="EZ8" s="14" t="s">
        <v>69</v>
      </c>
      <c r="FA8" t="s">
        <v>10</v>
      </c>
      <c r="FB8" s="14" t="s">
        <v>69</v>
      </c>
      <c r="FC8" t="s">
        <v>10</v>
      </c>
      <c r="FD8" s="14" t="s">
        <v>69</v>
      </c>
      <c r="FE8" t="s">
        <v>10</v>
      </c>
      <c r="FF8" s="14" t="s">
        <v>69</v>
      </c>
      <c r="FG8" t="s">
        <v>10</v>
      </c>
      <c r="FH8" s="14" t="s">
        <v>69</v>
      </c>
      <c r="FI8" t="s">
        <v>10</v>
      </c>
      <c r="FJ8" s="14" t="s">
        <v>69</v>
      </c>
      <c r="FK8" t="s">
        <v>10</v>
      </c>
      <c r="FL8" s="14" t="s">
        <v>69</v>
      </c>
      <c r="FM8" t="s">
        <v>10</v>
      </c>
      <c r="FN8" s="14" t="s">
        <v>69</v>
      </c>
      <c r="FO8" t="s">
        <v>10</v>
      </c>
      <c r="FP8" s="14" t="s">
        <v>69</v>
      </c>
      <c r="FQ8" t="s">
        <v>10</v>
      </c>
      <c r="FR8" s="14" t="s">
        <v>69</v>
      </c>
      <c r="FS8" t="s">
        <v>10</v>
      </c>
      <c r="FT8" s="14" t="s">
        <v>69</v>
      </c>
      <c r="FU8" t="s">
        <v>10</v>
      </c>
      <c r="FV8" s="14" t="s">
        <v>69</v>
      </c>
      <c r="FW8" t="s">
        <v>10</v>
      </c>
      <c r="FX8" s="14" t="s">
        <v>69</v>
      </c>
      <c r="FY8" t="s">
        <v>10</v>
      </c>
      <c r="FZ8" s="14" t="s">
        <v>69</v>
      </c>
      <c r="GA8" t="s">
        <v>10</v>
      </c>
      <c r="GB8" s="14" t="s">
        <v>69</v>
      </c>
      <c r="GC8" t="s">
        <v>10</v>
      </c>
      <c r="GD8" s="14" t="s">
        <v>69</v>
      </c>
      <c r="GE8" t="s">
        <v>10</v>
      </c>
      <c r="GF8" s="14" t="s">
        <v>69</v>
      </c>
      <c r="GG8" t="s">
        <v>10</v>
      </c>
      <c r="GH8" s="14" t="s">
        <v>69</v>
      </c>
      <c r="GI8" t="s">
        <v>10</v>
      </c>
      <c r="GJ8" s="14" t="s">
        <v>69</v>
      </c>
      <c r="GK8" t="s">
        <v>10</v>
      </c>
      <c r="GL8" s="14" t="s">
        <v>69</v>
      </c>
      <c r="GM8" t="s">
        <v>10</v>
      </c>
      <c r="GN8" s="14" t="s">
        <v>69</v>
      </c>
      <c r="GO8" t="s">
        <v>10</v>
      </c>
      <c r="GP8" s="14" t="s">
        <v>69</v>
      </c>
      <c r="GQ8" t="s">
        <v>10</v>
      </c>
      <c r="GR8" s="14" t="s">
        <v>69</v>
      </c>
      <c r="GS8" t="s">
        <v>10</v>
      </c>
      <c r="GT8" s="14" t="s">
        <v>69</v>
      </c>
      <c r="GU8" t="s">
        <v>10</v>
      </c>
      <c r="GV8" s="14" t="s">
        <v>69</v>
      </c>
      <c r="GW8" t="s">
        <v>10</v>
      </c>
      <c r="GX8" s="14" t="s">
        <v>69</v>
      </c>
      <c r="GY8" t="s">
        <v>10</v>
      </c>
      <c r="GZ8" s="14" t="s">
        <v>69</v>
      </c>
      <c r="HA8" t="s">
        <v>10</v>
      </c>
      <c r="HB8" s="14" t="s">
        <v>69</v>
      </c>
      <c r="HC8" t="s">
        <v>10</v>
      </c>
      <c r="HD8" s="14" t="s">
        <v>69</v>
      </c>
      <c r="HE8" t="s">
        <v>10</v>
      </c>
      <c r="HF8" s="14" t="s">
        <v>69</v>
      </c>
      <c r="HG8" t="s">
        <v>10</v>
      </c>
      <c r="HH8" s="14" t="s">
        <v>69</v>
      </c>
      <c r="HI8" t="s">
        <v>10</v>
      </c>
      <c r="HJ8" s="14" t="s">
        <v>69</v>
      </c>
      <c r="HK8" t="s">
        <v>10</v>
      </c>
      <c r="HL8" s="14" t="s">
        <v>69</v>
      </c>
      <c r="HM8" t="s">
        <v>10</v>
      </c>
      <c r="HN8" s="14" t="s">
        <v>69</v>
      </c>
      <c r="HO8" t="s">
        <v>10</v>
      </c>
      <c r="HP8" s="14" t="s">
        <v>69</v>
      </c>
      <c r="HQ8" t="s">
        <v>10</v>
      </c>
      <c r="HR8" s="14" t="s">
        <v>69</v>
      </c>
      <c r="HS8" t="s">
        <v>10</v>
      </c>
      <c r="HT8" s="14" t="s">
        <v>69</v>
      </c>
      <c r="HU8" t="s">
        <v>10</v>
      </c>
      <c r="HV8" s="14" t="s">
        <v>69</v>
      </c>
      <c r="HW8" t="s">
        <v>10</v>
      </c>
      <c r="HX8" s="14" t="s">
        <v>69</v>
      </c>
      <c r="HY8" t="s">
        <v>10</v>
      </c>
      <c r="HZ8" s="14" t="s">
        <v>69</v>
      </c>
      <c r="IA8" t="s">
        <v>10</v>
      </c>
      <c r="IB8" s="14" t="s">
        <v>69</v>
      </c>
      <c r="IC8" t="s">
        <v>10</v>
      </c>
      <c r="ID8" s="14" t="s">
        <v>69</v>
      </c>
      <c r="IE8" t="s">
        <v>10</v>
      </c>
      <c r="IF8" s="14" t="s">
        <v>69</v>
      </c>
      <c r="IG8" t="s">
        <v>10</v>
      </c>
      <c r="IH8" s="14" t="s">
        <v>69</v>
      </c>
      <c r="II8" t="s">
        <v>10</v>
      </c>
      <c r="IJ8" s="14" t="s">
        <v>69</v>
      </c>
      <c r="IK8" t="s">
        <v>10</v>
      </c>
      <c r="IL8" s="14" t="s">
        <v>69</v>
      </c>
      <c r="IM8" t="s">
        <v>10</v>
      </c>
      <c r="IN8" s="14" t="s">
        <v>69</v>
      </c>
      <c r="IO8" t="s">
        <v>10</v>
      </c>
      <c r="IP8" s="14" t="s">
        <v>69</v>
      </c>
      <c r="IQ8" t="s">
        <v>10</v>
      </c>
      <c r="IR8" s="14" t="s">
        <v>69</v>
      </c>
      <c r="IS8" t="s">
        <v>10</v>
      </c>
      <c r="IT8" s="14" t="s">
        <v>69</v>
      </c>
      <c r="IU8" t="s">
        <v>10</v>
      </c>
      <c r="IV8" s="14" t="s">
        <v>69</v>
      </c>
    </row>
    <row r="10" spans="1:256" x14ac:dyDescent="0.15">
      <c r="A10" t="s">
        <v>14</v>
      </c>
      <c r="B10" s="14" t="s">
        <v>138</v>
      </c>
      <c r="C10" t="s">
        <v>14</v>
      </c>
      <c r="D10" s="14" t="s">
        <v>70</v>
      </c>
      <c r="E10" t="s">
        <v>14</v>
      </c>
      <c r="F10" s="14" t="s">
        <v>70</v>
      </c>
      <c r="G10" t="s">
        <v>14</v>
      </c>
      <c r="H10" s="14" t="s">
        <v>70</v>
      </c>
      <c r="I10" t="s">
        <v>14</v>
      </c>
      <c r="J10" s="14" t="s">
        <v>70</v>
      </c>
      <c r="K10" t="s">
        <v>14</v>
      </c>
      <c r="L10" s="14" t="s">
        <v>70</v>
      </c>
      <c r="M10" t="s">
        <v>14</v>
      </c>
      <c r="N10" s="14" t="s">
        <v>70</v>
      </c>
      <c r="O10" t="s">
        <v>14</v>
      </c>
      <c r="P10" s="14" t="s">
        <v>70</v>
      </c>
      <c r="Q10" t="s">
        <v>14</v>
      </c>
      <c r="R10" s="14" t="s">
        <v>70</v>
      </c>
      <c r="S10" t="s">
        <v>14</v>
      </c>
      <c r="T10" s="14" t="s">
        <v>70</v>
      </c>
      <c r="U10" t="s">
        <v>14</v>
      </c>
      <c r="V10" s="14" t="s">
        <v>70</v>
      </c>
      <c r="W10" t="s">
        <v>14</v>
      </c>
      <c r="X10" s="14" t="s">
        <v>70</v>
      </c>
      <c r="Y10" t="s">
        <v>14</v>
      </c>
      <c r="Z10" s="14" t="s">
        <v>70</v>
      </c>
      <c r="AA10" t="s">
        <v>14</v>
      </c>
      <c r="AB10" s="14" t="s">
        <v>70</v>
      </c>
      <c r="AC10" t="s">
        <v>14</v>
      </c>
      <c r="AD10" s="14" t="s">
        <v>70</v>
      </c>
      <c r="AE10" t="s">
        <v>14</v>
      </c>
      <c r="AF10" s="14" t="s">
        <v>70</v>
      </c>
      <c r="AG10" t="s">
        <v>14</v>
      </c>
      <c r="AH10" s="14" t="s">
        <v>70</v>
      </c>
      <c r="AI10" t="s">
        <v>14</v>
      </c>
      <c r="AJ10" s="14" t="s">
        <v>70</v>
      </c>
      <c r="AK10" t="s">
        <v>14</v>
      </c>
      <c r="AL10" s="14" t="s">
        <v>70</v>
      </c>
      <c r="AM10" t="s">
        <v>14</v>
      </c>
      <c r="AN10" s="14" t="s">
        <v>70</v>
      </c>
      <c r="AO10" t="s">
        <v>14</v>
      </c>
      <c r="AP10" s="14" t="s">
        <v>70</v>
      </c>
      <c r="AQ10" t="s">
        <v>14</v>
      </c>
      <c r="AR10" s="14" t="s">
        <v>70</v>
      </c>
      <c r="AS10" t="s">
        <v>14</v>
      </c>
      <c r="AT10" s="14" t="s">
        <v>70</v>
      </c>
      <c r="AU10" t="s">
        <v>14</v>
      </c>
      <c r="AV10" s="14" t="s">
        <v>70</v>
      </c>
      <c r="AW10" t="s">
        <v>14</v>
      </c>
      <c r="AX10" s="14" t="s">
        <v>70</v>
      </c>
      <c r="AY10" t="s">
        <v>14</v>
      </c>
      <c r="AZ10" s="14" t="s">
        <v>70</v>
      </c>
      <c r="BA10" t="s">
        <v>14</v>
      </c>
      <c r="BB10" s="14" t="s">
        <v>70</v>
      </c>
      <c r="BC10" t="s">
        <v>14</v>
      </c>
      <c r="BD10" s="14" t="s">
        <v>70</v>
      </c>
      <c r="BE10" t="s">
        <v>14</v>
      </c>
      <c r="BF10" s="14" t="s">
        <v>70</v>
      </c>
      <c r="BG10" t="s">
        <v>14</v>
      </c>
      <c r="BH10" s="14" t="s">
        <v>70</v>
      </c>
      <c r="BI10" t="s">
        <v>14</v>
      </c>
      <c r="BJ10" s="14" t="s">
        <v>70</v>
      </c>
      <c r="BK10" t="s">
        <v>14</v>
      </c>
      <c r="BL10" s="14" t="s">
        <v>70</v>
      </c>
      <c r="BM10" t="s">
        <v>14</v>
      </c>
      <c r="BN10" s="14" t="s">
        <v>70</v>
      </c>
      <c r="BO10" t="s">
        <v>14</v>
      </c>
      <c r="BP10" s="14" t="s">
        <v>70</v>
      </c>
      <c r="BQ10" t="s">
        <v>14</v>
      </c>
      <c r="BR10" s="14" t="s">
        <v>70</v>
      </c>
      <c r="BS10" t="s">
        <v>14</v>
      </c>
      <c r="BT10" s="14" t="s">
        <v>70</v>
      </c>
      <c r="BU10" t="s">
        <v>14</v>
      </c>
      <c r="BV10" s="14" t="s">
        <v>70</v>
      </c>
      <c r="BW10" t="s">
        <v>14</v>
      </c>
      <c r="BX10" s="14" t="s">
        <v>70</v>
      </c>
      <c r="BY10" t="s">
        <v>14</v>
      </c>
      <c r="BZ10" s="14" t="s">
        <v>70</v>
      </c>
      <c r="CA10" t="s">
        <v>14</v>
      </c>
      <c r="CB10" s="14" t="s">
        <v>70</v>
      </c>
      <c r="CC10" t="s">
        <v>14</v>
      </c>
      <c r="CD10" s="14" t="s">
        <v>70</v>
      </c>
      <c r="CE10" t="s">
        <v>14</v>
      </c>
      <c r="CF10" s="14" t="s">
        <v>70</v>
      </c>
      <c r="CG10" t="s">
        <v>14</v>
      </c>
      <c r="CH10" s="14" t="s">
        <v>70</v>
      </c>
      <c r="CI10" t="s">
        <v>14</v>
      </c>
      <c r="CJ10" s="14" t="s">
        <v>70</v>
      </c>
      <c r="CK10" t="s">
        <v>14</v>
      </c>
      <c r="CL10" s="14" t="s">
        <v>70</v>
      </c>
      <c r="CM10" t="s">
        <v>14</v>
      </c>
      <c r="CN10" s="14" t="s">
        <v>70</v>
      </c>
      <c r="CO10" t="s">
        <v>14</v>
      </c>
      <c r="CP10" s="14" t="s">
        <v>70</v>
      </c>
      <c r="CQ10" t="s">
        <v>14</v>
      </c>
      <c r="CR10" s="14" t="s">
        <v>70</v>
      </c>
      <c r="CS10" t="s">
        <v>14</v>
      </c>
      <c r="CT10" s="14" t="s">
        <v>70</v>
      </c>
      <c r="CU10" t="s">
        <v>14</v>
      </c>
      <c r="CV10" s="14" t="s">
        <v>70</v>
      </c>
      <c r="CW10" t="s">
        <v>14</v>
      </c>
      <c r="CX10" s="14" t="s">
        <v>70</v>
      </c>
      <c r="CY10" t="s">
        <v>14</v>
      </c>
      <c r="CZ10" s="14" t="s">
        <v>70</v>
      </c>
      <c r="DA10" t="s">
        <v>14</v>
      </c>
      <c r="DB10" s="14" t="s">
        <v>70</v>
      </c>
      <c r="DC10" t="s">
        <v>14</v>
      </c>
      <c r="DD10" s="14" t="s">
        <v>70</v>
      </c>
      <c r="DE10" t="s">
        <v>14</v>
      </c>
      <c r="DF10" s="14" t="s">
        <v>70</v>
      </c>
      <c r="DG10" t="s">
        <v>14</v>
      </c>
      <c r="DH10" s="14" t="s">
        <v>70</v>
      </c>
      <c r="DI10" t="s">
        <v>14</v>
      </c>
      <c r="DJ10" s="14" t="s">
        <v>70</v>
      </c>
      <c r="DK10" t="s">
        <v>14</v>
      </c>
      <c r="DL10" s="14" t="s">
        <v>70</v>
      </c>
      <c r="DM10" t="s">
        <v>14</v>
      </c>
      <c r="DN10" s="14" t="s">
        <v>70</v>
      </c>
      <c r="DO10" t="s">
        <v>14</v>
      </c>
      <c r="DP10" s="14" t="s">
        <v>70</v>
      </c>
      <c r="DQ10" t="s">
        <v>14</v>
      </c>
      <c r="DR10" s="14" t="s">
        <v>70</v>
      </c>
      <c r="DS10" t="s">
        <v>14</v>
      </c>
      <c r="DT10" s="14" t="s">
        <v>70</v>
      </c>
      <c r="DU10" t="s">
        <v>14</v>
      </c>
      <c r="DV10" s="14" t="s">
        <v>70</v>
      </c>
      <c r="DW10" t="s">
        <v>14</v>
      </c>
      <c r="DX10" s="14" t="s">
        <v>70</v>
      </c>
      <c r="DY10" t="s">
        <v>14</v>
      </c>
      <c r="DZ10" s="14" t="s">
        <v>70</v>
      </c>
      <c r="EA10" t="s">
        <v>14</v>
      </c>
      <c r="EB10" s="14" t="s">
        <v>70</v>
      </c>
      <c r="EC10" t="s">
        <v>14</v>
      </c>
      <c r="ED10" s="14" t="s">
        <v>70</v>
      </c>
      <c r="EE10" t="s">
        <v>14</v>
      </c>
      <c r="EF10" s="14" t="s">
        <v>70</v>
      </c>
      <c r="EG10" t="s">
        <v>14</v>
      </c>
      <c r="EH10" s="14" t="s">
        <v>70</v>
      </c>
      <c r="EI10" t="s">
        <v>14</v>
      </c>
      <c r="EJ10" s="14" t="s">
        <v>70</v>
      </c>
      <c r="EK10" t="s">
        <v>14</v>
      </c>
      <c r="EL10" s="14" t="s">
        <v>70</v>
      </c>
      <c r="EM10" t="s">
        <v>14</v>
      </c>
      <c r="EN10" s="14" t="s">
        <v>70</v>
      </c>
      <c r="EO10" t="s">
        <v>14</v>
      </c>
      <c r="EP10" s="14" t="s">
        <v>70</v>
      </c>
      <c r="EQ10" t="s">
        <v>14</v>
      </c>
      <c r="ER10" s="14" t="s">
        <v>70</v>
      </c>
      <c r="ES10" t="s">
        <v>14</v>
      </c>
      <c r="ET10" s="14" t="s">
        <v>70</v>
      </c>
      <c r="EU10" t="s">
        <v>14</v>
      </c>
      <c r="EV10" s="14" t="s">
        <v>70</v>
      </c>
      <c r="EW10" t="s">
        <v>14</v>
      </c>
      <c r="EX10" s="14" t="s">
        <v>70</v>
      </c>
      <c r="EY10" t="s">
        <v>14</v>
      </c>
      <c r="EZ10" s="14" t="s">
        <v>70</v>
      </c>
      <c r="FA10" t="s">
        <v>14</v>
      </c>
      <c r="FB10" s="14" t="s">
        <v>70</v>
      </c>
      <c r="FC10" t="s">
        <v>14</v>
      </c>
      <c r="FD10" s="14" t="s">
        <v>70</v>
      </c>
      <c r="FE10" t="s">
        <v>14</v>
      </c>
      <c r="FF10" s="14" t="s">
        <v>70</v>
      </c>
      <c r="FG10" t="s">
        <v>14</v>
      </c>
      <c r="FH10" s="14" t="s">
        <v>70</v>
      </c>
      <c r="FI10" t="s">
        <v>14</v>
      </c>
      <c r="FJ10" s="14" t="s">
        <v>70</v>
      </c>
      <c r="FK10" t="s">
        <v>14</v>
      </c>
      <c r="FL10" s="14" t="s">
        <v>70</v>
      </c>
      <c r="FM10" t="s">
        <v>14</v>
      </c>
      <c r="FN10" s="14" t="s">
        <v>70</v>
      </c>
      <c r="FO10" t="s">
        <v>14</v>
      </c>
      <c r="FP10" s="14" t="s">
        <v>70</v>
      </c>
      <c r="FQ10" t="s">
        <v>14</v>
      </c>
      <c r="FR10" s="14" t="s">
        <v>70</v>
      </c>
      <c r="FS10" t="s">
        <v>14</v>
      </c>
      <c r="FT10" s="14" t="s">
        <v>70</v>
      </c>
      <c r="FU10" t="s">
        <v>14</v>
      </c>
      <c r="FV10" s="14" t="s">
        <v>70</v>
      </c>
      <c r="FW10" t="s">
        <v>14</v>
      </c>
      <c r="FX10" s="14" t="s">
        <v>70</v>
      </c>
      <c r="FY10" t="s">
        <v>14</v>
      </c>
      <c r="FZ10" s="14" t="s">
        <v>70</v>
      </c>
      <c r="GA10" t="s">
        <v>14</v>
      </c>
      <c r="GB10" s="14" t="s">
        <v>70</v>
      </c>
      <c r="GC10" t="s">
        <v>14</v>
      </c>
      <c r="GD10" s="14" t="s">
        <v>70</v>
      </c>
      <c r="GE10" t="s">
        <v>14</v>
      </c>
      <c r="GF10" s="14" t="s">
        <v>70</v>
      </c>
      <c r="GG10" t="s">
        <v>14</v>
      </c>
      <c r="GH10" s="14" t="s">
        <v>70</v>
      </c>
      <c r="GI10" t="s">
        <v>14</v>
      </c>
      <c r="GJ10" s="14" t="s">
        <v>70</v>
      </c>
      <c r="GK10" t="s">
        <v>14</v>
      </c>
      <c r="GL10" s="14" t="s">
        <v>70</v>
      </c>
      <c r="GM10" t="s">
        <v>14</v>
      </c>
      <c r="GN10" s="14" t="s">
        <v>70</v>
      </c>
      <c r="GO10" t="s">
        <v>14</v>
      </c>
      <c r="GP10" s="14" t="s">
        <v>70</v>
      </c>
      <c r="GQ10" t="s">
        <v>14</v>
      </c>
      <c r="GR10" s="14" t="s">
        <v>70</v>
      </c>
      <c r="GS10" t="s">
        <v>14</v>
      </c>
      <c r="GT10" s="14" t="s">
        <v>70</v>
      </c>
      <c r="GU10" t="s">
        <v>14</v>
      </c>
      <c r="GV10" s="14" t="s">
        <v>70</v>
      </c>
      <c r="GW10" t="s">
        <v>14</v>
      </c>
      <c r="GX10" s="14" t="s">
        <v>70</v>
      </c>
      <c r="GY10" t="s">
        <v>14</v>
      </c>
      <c r="GZ10" s="14" t="s">
        <v>70</v>
      </c>
      <c r="HA10" t="s">
        <v>14</v>
      </c>
      <c r="HB10" s="14" t="s">
        <v>70</v>
      </c>
      <c r="HC10" t="s">
        <v>14</v>
      </c>
      <c r="HD10" s="14" t="s">
        <v>70</v>
      </c>
      <c r="HE10" t="s">
        <v>14</v>
      </c>
      <c r="HF10" s="14" t="s">
        <v>70</v>
      </c>
      <c r="HG10" t="s">
        <v>14</v>
      </c>
      <c r="HH10" s="14" t="s">
        <v>70</v>
      </c>
      <c r="HI10" t="s">
        <v>14</v>
      </c>
      <c r="HJ10" s="14" t="s">
        <v>70</v>
      </c>
      <c r="HK10" t="s">
        <v>14</v>
      </c>
      <c r="HL10" s="14" t="s">
        <v>70</v>
      </c>
      <c r="HM10" t="s">
        <v>14</v>
      </c>
      <c r="HN10" s="14" t="s">
        <v>70</v>
      </c>
      <c r="HO10" t="s">
        <v>14</v>
      </c>
      <c r="HP10" s="14" t="s">
        <v>70</v>
      </c>
      <c r="HQ10" t="s">
        <v>14</v>
      </c>
      <c r="HR10" s="14" t="s">
        <v>70</v>
      </c>
      <c r="HS10" t="s">
        <v>14</v>
      </c>
      <c r="HT10" s="14" t="s">
        <v>70</v>
      </c>
      <c r="HU10" t="s">
        <v>14</v>
      </c>
      <c r="HV10" s="14" t="s">
        <v>70</v>
      </c>
      <c r="HW10" t="s">
        <v>14</v>
      </c>
      <c r="HX10" s="14" t="s">
        <v>70</v>
      </c>
      <c r="HY10" t="s">
        <v>14</v>
      </c>
      <c r="HZ10" s="14" t="s">
        <v>70</v>
      </c>
      <c r="IA10" t="s">
        <v>14</v>
      </c>
      <c r="IB10" s="14" t="s">
        <v>70</v>
      </c>
      <c r="IC10" t="s">
        <v>14</v>
      </c>
      <c r="ID10" s="14" t="s">
        <v>70</v>
      </c>
      <c r="IE10" t="s">
        <v>14</v>
      </c>
      <c r="IF10" s="14" t="s">
        <v>70</v>
      </c>
      <c r="IG10" t="s">
        <v>14</v>
      </c>
      <c r="IH10" s="14" t="s">
        <v>70</v>
      </c>
      <c r="II10" t="s">
        <v>14</v>
      </c>
      <c r="IJ10" s="14" t="s">
        <v>70</v>
      </c>
      <c r="IK10" t="s">
        <v>14</v>
      </c>
      <c r="IL10" s="14" t="s">
        <v>70</v>
      </c>
      <c r="IM10" t="s">
        <v>14</v>
      </c>
      <c r="IN10" s="14" t="s">
        <v>70</v>
      </c>
      <c r="IO10" t="s">
        <v>14</v>
      </c>
      <c r="IP10" s="14" t="s">
        <v>70</v>
      </c>
      <c r="IQ10" t="s">
        <v>14</v>
      </c>
      <c r="IR10" s="14" t="s">
        <v>70</v>
      </c>
      <c r="IS10" t="s">
        <v>14</v>
      </c>
      <c r="IT10" s="14" t="s">
        <v>70</v>
      </c>
      <c r="IU10" t="s">
        <v>14</v>
      </c>
      <c r="IV10" s="14" t="s">
        <v>70</v>
      </c>
    </row>
    <row r="12" spans="1:256" x14ac:dyDescent="0.15">
      <c r="A12" t="s">
        <v>15</v>
      </c>
      <c r="B12" s="14" t="s">
        <v>139</v>
      </c>
      <c r="C12" t="s">
        <v>15</v>
      </c>
      <c r="D12" s="14" t="s">
        <v>71</v>
      </c>
      <c r="E12" t="s">
        <v>15</v>
      </c>
      <c r="F12" s="14" t="s">
        <v>71</v>
      </c>
      <c r="G12" t="s">
        <v>15</v>
      </c>
      <c r="H12" s="14" t="s">
        <v>71</v>
      </c>
      <c r="I12" t="s">
        <v>15</v>
      </c>
      <c r="J12" s="14" t="s">
        <v>71</v>
      </c>
      <c r="K12" t="s">
        <v>15</v>
      </c>
      <c r="L12" s="14" t="s">
        <v>71</v>
      </c>
      <c r="M12" t="s">
        <v>15</v>
      </c>
      <c r="N12" s="14" t="s">
        <v>71</v>
      </c>
      <c r="O12" t="s">
        <v>15</v>
      </c>
      <c r="P12" s="14" t="s">
        <v>71</v>
      </c>
      <c r="Q12" t="s">
        <v>15</v>
      </c>
      <c r="R12" s="14" t="s">
        <v>71</v>
      </c>
      <c r="S12" t="s">
        <v>15</v>
      </c>
      <c r="T12" s="14" t="s">
        <v>71</v>
      </c>
      <c r="U12" t="s">
        <v>15</v>
      </c>
      <c r="V12" s="14" t="s">
        <v>71</v>
      </c>
      <c r="W12" t="s">
        <v>15</v>
      </c>
      <c r="X12" s="14" t="s">
        <v>71</v>
      </c>
      <c r="Y12" t="s">
        <v>15</v>
      </c>
      <c r="Z12" s="14" t="s">
        <v>71</v>
      </c>
      <c r="AA12" t="s">
        <v>15</v>
      </c>
      <c r="AB12" s="14" t="s">
        <v>71</v>
      </c>
      <c r="AC12" t="s">
        <v>15</v>
      </c>
      <c r="AD12" s="14" t="s">
        <v>71</v>
      </c>
      <c r="AE12" t="s">
        <v>15</v>
      </c>
      <c r="AF12" s="14" t="s">
        <v>71</v>
      </c>
      <c r="AG12" t="s">
        <v>15</v>
      </c>
      <c r="AH12" s="14" t="s">
        <v>71</v>
      </c>
      <c r="AI12" t="s">
        <v>15</v>
      </c>
      <c r="AJ12" s="14" t="s">
        <v>71</v>
      </c>
      <c r="AK12" t="s">
        <v>15</v>
      </c>
      <c r="AL12" s="14" t="s">
        <v>71</v>
      </c>
      <c r="AM12" t="s">
        <v>15</v>
      </c>
      <c r="AN12" s="14" t="s">
        <v>71</v>
      </c>
      <c r="AO12" t="s">
        <v>15</v>
      </c>
      <c r="AP12" s="14" t="s">
        <v>71</v>
      </c>
      <c r="AQ12" t="s">
        <v>15</v>
      </c>
      <c r="AR12" s="14" t="s">
        <v>71</v>
      </c>
      <c r="AS12" t="s">
        <v>15</v>
      </c>
      <c r="AT12" s="14" t="s">
        <v>71</v>
      </c>
      <c r="AU12" t="s">
        <v>15</v>
      </c>
      <c r="AV12" s="14" t="s">
        <v>71</v>
      </c>
      <c r="AW12" t="s">
        <v>15</v>
      </c>
      <c r="AX12" s="14" t="s">
        <v>71</v>
      </c>
      <c r="AY12" t="s">
        <v>15</v>
      </c>
      <c r="AZ12" s="14" t="s">
        <v>71</v>
      </c>
      <c r="BA12" t="s">
        <v>15</v>
      </c>
      <c r="BB12" s="14" t="s">
        <v>71</v>
      </c>
      <c r="BC12" t="s">
        <v>15</v>
      </c>
      <c r="BD12" s="14" t="s">
        <v>71</v>
      </c>
      <c r="BE12" t="s">
        <v>15</v>
      </c>
      <c r="BF12" s="14" t="s">
        <v>71</v>
      </c>
      <c r="BG12" t="s">
        <v>15</v>
      </c>
      <c r="BH12" s="14" t="s">
        <v>71</v>
      </c>
      <c r="BI12" t="s">
        <v>15</v>
      </c>
      <c r="BJ12" s="14" t="s">
        <v>71</v>
      </c>
      <c r="BK12" t="s">
        <v>15</v>
      </c>
      <c r="BL12" s="14" t="s">
        <v>71</v>
      </c>
      <c r="BM12" t="s">
        <v>15</v>
      </c>
      <c r="BN12" s="14" t="s">
        <v>71</v>
      </c>
      <c r="BO12" t="s">
        <v>15</v>
      </c>
      <c r="BP12" s="14" t="s">
        <v>71</v>
      </c>
      <c r="BQ12" t="s">
        <v>15</v>
      </c>
      <c r="BR12" s="14" t="s">
        <v>71</v>
      </c>
      <c r="BS12" t="s">
        <v>15</v>
      </c>
      <c r="BT12" s="14" t="s">
        <v>71</v>
      </c>
      <c r="BU12" t="s">
        <v>15</v>
      </c>
      <c r="BV12" s="14" t="s">
        <v>71</v>
      </c>
      <c r="BW12" t="s">
        <v>15</v>
      </c>
      <c r="BX12" s="14" t="s">
        <v>71</v>
      </c>
      <c r="BY12" t="s">
        <v>15</v>
      </c>
      <c r="BZ12" s="14" t="s">
        <v>71</v>
      </c>
      <c r="CA12" t="s">
        <v>15</v>
      </c>
      <c r="CB12" s="14" t="s">
        <v>71</v>
      </c>
      <c r="CC12" t="s">
        <v>15</v>
      </c>
      <c r="CD12" s="14" t="s">
        <v>71</v>
      </c>
      <c r="CE12" t="s">
        <v>15</v>
      </c>
      <c r="CF12" s="14" t="s">
        <v>71</v>
      </c>
      <c r="CG12" t="s">
        <v>15</v>
      </c>
      <c r="CH12" s="14" t="s">
        <v>71</v>
      </c>
      <c r="CI12" t="s">
        <v>15</v>
      </c>
      <c r="CJ12" s="14" t="s">
        <v>71</v>
      </c>
      <c r="CK12" t="s">
        <v>15</v>
      </c>
      <c r="CL12" s="14" t="s">
        <v>71</v>
      </c>
      <c r="CM12" t="s">
        <v>15</v>
      </c>
      <c r="CN12" s="14" t="s">
        <v>71</v>
      </c>
      <c r="CO12" t="s">
        <v>15</v>
      </c>
      <c r="CP12" s="14" t="s">
        <v>71</v>
      </c>
      <c r="CQ12" t="s">
        <v>15</v>
      </c>
      <c r="CR12" s="14" t="s">
        <v>71</v>
      </c>
      <c r="CS12" t="s">
        <v>15</v>
      </c>
      <c r="CT12" s="14" t="s">
        <v>71</v>
      </c>
      <c r="CU12" t="s">
        <v>15</v>
      </c>
      <c r="CV12" s="14" t="s">
        <v>71</v>
      </c>
      <c r="CW12" t="s">
        <v>15</v>
      </c>
      <c r="CX12" s="14" t="s">
        <v>71</v>
      </c>
      <c r="CY12" t="s">
        <v>15</v>
      </c>
      <c r="CZ12" s="14" t="s">
        <v>71</v>
      </c>
      <c r="DA12" t="s">
        <v>15</v>
      </c>
      <c r="DB12" s="14" t="s">
        <v>71</v>
      </c>
      <c r="DC12" t="s">
        <v>15</v>
      </c>
      <c r="DD12" s="14" t="s">
        <v>71</v>
      </c>
      <c r="DE12" t="s">
        <v>15</v>
      </c>
      <c r="DF12" s="14" t="s">
        <v>71</v>
      </c>
      <c r="DG12" t="s">
        <v>15</v>
      </c>
      <c r="DH12" s="14" t="s">
        <v>71</v>
      </c>
      <c r="DI12" t="s">
        <v>15</v>
      </c>
      <c r="DJ12" s="14" t="s">
        <v>71</v>
      </c>
      <c r="DK12" t="s">
        <v>15</v>
      </c>
      <c r="DL12" s="14" t="s">
        <v>71</v>
      </c>
      <c r="DM12" t="s">
        <v>15</v>
      </c>
      <c r="DN12" s="14" t="s">
        <v>71</v>
      </c>
      <c r="DO12" t="s">
        <v>15</v>
      </c>
      <c r="DP12" s="14" t="s">
        <v>71</v>
      </c>
      <c r="DQ12" t="s">
        <v>15</v>
      </c>
      <c r="DR12" s="14" t="s">
        <v>71</v>
      </c>
      <c r="DS12" t="s">
        <v>15</v>
      </c>
      <c r="DT12" s="14" t="s">
        <v>71</v>
      </c>
      <c r="DU12" t="s">
        <v>15</v>
      </c>
      <c r="DV12" s="14" t="s">
        <v>71</v>
      </c>
      <c r="DW12" t="s">
        <v>15</v>
      </c>
      <c r="DX12" s="14" t="s">
        <v>71</v>
      </c>
      <c r="DY12" t="s">
        <v>15</v>
      </c>
      <c r="DZ12" s="14" t="s">
        <v>71</v>
      </c>
      <c r="EA12" t="s">
        <v>15</v>
      </c>
      <c r="EB12" s="14" t="s">
        <v>71</v>
      </c>
      <c r="EC12" t="s">
        <v>15</v>
      </c>
      <c r="ED12" s="14" t="s">
        <v>71</v>
      </c>
      <c r="EE12" t="s">
        <v>15</v>
      </c>
      <c r="EF12" s="14" t="s">
        <v>71</v>
      </c>
      <c r="EG12" t="s">
        <v>15</v>
      </c>
      <c r="EH12" s="14" t="s">
        <v>71</v>
      </c>
      <c r="EI12" t="s">
        <v>15</v>
      </c>
      <c r="EJ12" s="14" t="s">
        <v>71</v>
      </c>
      <c r="EK12" t="s">
        <v>15</v>
      </c>
      <c r="EL12" s="14" t="s">
        <v>71</v>
      </c>
      <c r="EM12" t="s">
        <v>15</v>
      </c>
      <c r="EN12" s="14" t="s">
        <v>71</v>
      </c>
      <c r="EO12" t="s">
        <v>15</v>
      </c>
      <c r="EP12" s="14" t="s">
        <v>71</v>
      </c>
      <c r="EQ12" t="s">
        <v>15</v>
      </c>
      <c r="ER12" s="14" t="s">
        <v>71</v>
      </c>
      <c r="ES12" t="s">
        <v>15</v>
      </c>
      <c r="ET12" s="14" t="s">
        <v>71</v>
      </c>
      <c r="EU12" t="s">
        <v>15</v>
      </c>
      <c r="EV12" s="14" t="s">
        <v>71</v>
      </c>
      <c r="EW12" t="s">
        <v>15</v>
      </c>
      <c r="EX12" s="14" t="s">
        <v>71</v>
      </c>
      <c r="EY12" t="s">
        <v>15</v>
      </c>
      <c r="EZ12" s="14" t="s">
        <v>71</v>
      </c>
      <c r="FA12" t="s">
        <v>15</v>
      </c>
      <c r="FB12" s="14" t="s">
        <v>71</v>
      </c>
      <c r="FC12" t="s">
        <v>15</v>
      </c>
      <c r="FD12" s="14" t="s">
        <v>71</v>
      </c>
      <c r="FE12" t="s">
        <v>15</v>
      </c>
      <c r="FF12" s="14" t="s">
        <v>71</v>
      </c>
      <c r="FG12" t="s">
        <v>15</v>
      </c>
      <c r="FH12" s="14" t="s">
        <v>71</v>
      </c>
      <c r="FI12" t="s">
        <v>15</v>
      </c>
      <c r="FJ12" s="14" t="s">
        <v>71</v>
      </c>
      <c r="FK12" t="s">
        <v>15</v>
      </c>
      <c r="FL12" s="14" t="s">
        <v>71</v>
      </c>
      <c r="FM12" t="s">
        <v>15</v>
      </c>
      <c r="FN12" s="14" t="s">
        <v>71</v>
      </c>
      <c r="FO12" t="s">
        <v>15</v>
      </c>
      <c r="FP12" s="14" t="s">
        <v>71</v>
      </c>
      <c r="FQ12" t="s">
        <v>15</v>
      </c>
      <c r="FR12" s="14" t="s">
        <v>71</v>
      </c>
      <c r="FS12" t="s">
        <v>15</v>
      </c>
      <c r="FT12" s="14" t="s">
        <v>71</v>
      </c>
      <c r="FU12" t="s">
        <v>15</v>
      </c>
      <c r="FV12" s="14" t="s">
        <v>71</v>
      </c>
      <c r="FW12" t="s">
        <v>15</v>
      </c>
      <c r="FX12" s="14" t="s">
        <v>71</v>
      </c>
      <c r="FY12" t="s">
        <v>15</v>
      </c>
      <c r="FZ12" s="14" t="s">
        <v>71</v>
      </c>
      <c r="GA12" t="s">
        <v>15</v>
      </c>
      <c r="GB12" s="14" t="s">
        <v>71</v>
      </c>
      <c r="GC12" t="s">
        <v>15</v>
      </c>
      <c r="GD12" s="14" t="s">
        <v>71</v>
      </c>
      <c r="GE12" t="s">
        <v>15</v>
      </c>
      <c r="GF12" s="14" t="s">
        <v>71</v>
      </c>
      <c r="GG12" t="s">
        <v>15</v>
      </c>
      <c r="GH12" s="14" t="s">
        <v>71</v>
      </c>
      <c r="GI12" t="s">
        <v>15</v>
      </c>
      <c r="GJ12" s="14" t="s">
        <v>71</v>
      </c>
      <c r="GK12" t="s">
        <v>15</v>
      </c>
      <c r="GL12" s="14" t="s">
        <v>71</v>
      </c>
      <c r="GM12" t="s">
        <v>15</v>
      </c>
      <c r="GN12" s="14" t="s">
        <v>71</v>
      </c>
      <c r="GO12" t="s">
        <v>15</v>
      </c>
      <c r="GP12" s="14" t="s">
        <v>71</v>
      </c>
      <c r="GQ12" t="s">
        <v>15</v>
      </c>
      <c r="GR12" s="14" t="s">
        <v>71</v>
      </c>
      <c r="GS12" t="s">
        <v>15</v>
      </c>
      <c r="GT12" s="14" t="s">
        <v>71</v>
      </c>
      <c r="GU12" t="s">
        <v>15</v>
      </c>
      <c r="GV12" s="14" t="s">
        <v>71</v>
      </c>
      <c r="GW12" t="s">
        <v>15</v>
      </c>
      <c r="GX12" s="14" t="s">
        <v>71</v>
      </c>
      <c r="GY12" t="s">
        <v>15</v>
      </c>
      <c r="GZ12" s="14" t="s">
        <v>71</v>
      </c>
      <c r="HA12" t="s">
        <v>15</v>
      </c>
      <c r="HB12" s="14" t="s">
        <v>71</v>
      </c>
      <c r="HC12" t="s">
        <v>15</v>
      </c>
      <c r="HD12" s="14" t="s">
        <v>71</v>
      </c>
      <c r="HE12" t="s">
        <v>15</v>
      </c>
      <c r="HF12" s="14" t="s">
        <v>71</v>
      </c>
      <c r="HG12" t="s">
        <v>15</v>
      </c>
      <c r="HH12" s="14" t="s">
        <v>71</v>
      </c>
      <c r="HI12" t="s">
        <v>15</v>
      </c>
      <c r="HJ12" s="14" t="s">
        <v>71</v>
      </c>
      <c r="HK12" t="s">
        <v>15</v>
      </c>
      <c r="HL12" s="14" t="s">
        <v>71</v>
      </c>
      <c r="HM12" t="s">
        <v>15</v>
      </c>
      <c r="HN12" s="14" t="s">
        <v>71</v>
      </c>
      <c r="HO12" t="s">
        <v>15</v>
      </c>
      <c r="HP12" s="14" t="s">
        <v>71</v>
      </c>
      <c r="HQ12" t="s">
        <v>15</v>
      </c>
      <c r="HR12" s="14" t="s">
        <v>71</v>
      </c>
      <c r="HS12" t="s">
        <v>15</v>
      </c>
      <c r="HT12" s="14" t="s">
        <v>71</v>
      </c>
      <c r="HU12" t="s">
        <v>15</v>
      </c>
      <c r="HV12" s="14" t="s">
        <v>71</v>
      </c>
      <c r="HW12" t="s">
        <v>15</v>
      </c>
      <c r="HX12" s="14" t="s">
        <v>71</v>
      </c>
      <c r="HY12" t="s">
        <v>15</v>
      </c>
      <c r="HZ12" s="14" t="s">
        <v>71</v>
      </c>
      <c r="IA12" t="s">
        <v>15</v>
      </c>
      <c r="IB12" s="14" t="s">
        <v>71</v>
      </c>
      <c r="IC12" t="s">
        <v>15</v>
      </c>
      <c r="ID12" s="14" t="s">
        <v>71</v>
      </c>
      <c r="IE12" t="s">
        <v>15</v>
      </c>
      <c r="IF12" s="14" t="s">
        <v>71</v>
      </c>
      <c r="IG12" t="s">
        <v>15</v>
      </c>
      <c r="IH12" s="14" t="s">
        <v>71</v>
      </c>
      <c r="II12" t="s">
        <v>15</v>
      </c>
      <c r="IJ12" s="14" t="s">
        <v>71</v>
      </c>
      <c r="IK12" t="s">
        <v>15</v>
      </c>
      <c r="IL12" s="14" t="s">
        <v>71</v>
      </c>
      <c r="IM12" t="s">
        <v>15</v>
      </c>
      <c r="IN12" s="14" t="s">
        <v>71</v>
      </c>
      <c r="IO12" t="s">
        <v>15</v>
      </c>
      <c r="IP12" s="14" t="s">
        <v>71</v>
      </c>
      <c r="IQ12" t="s">
        <v>15</v>
      </c>
      <c r="IR12" s="14" t="s">
        <v>71</v>
      </c>
      <c r="IS12" t="s">
        <v>15</v>
      </c>
      <c r="IT12" s="14" t="s">
        <v>71</v>
      </c>
      <c r="IU12" t="s">
        <v>15</v>
      </c>
      <c r="IV12" s="14" t="s">
        <v>71</v>
      </c>
    </row>
    <row r="14" spans="1:256" x14ac:dyDescent="0.15">
      <c r="A14" t="s">
        <v>16</v>
      </c>
      <c r="B14" s="14" t="s">
        <v>140</v>
      </c>
      <c r="C14" t="s">
        <v>16</v>
      </c>
      <c r="D14" s="14" t="s">
        <v>72</v>
      </c>
      <c r="E14" t="s">
        <v>16</v>
      </c>
      <c r="F14" s="14" t="s">
        <v>72</v>
      </c>
      <c r="G14" t="s">
        <v>16</v>
      </c>
      <c r="H14" s="14" t="s">
        <v>72</v>
      </c>
      <c r="I14" t="s">
        <v>16</v>
      </c>
      <c r="J14" s="14" t="s">
        <v>72</v>
      </c>
      <c r="K14" t="s">
        <v>16</v>
      </c>
      <c r="L14" s="14" t="s">
        <v>72</v>
      </c>
      <c r="M14" t="s">
        <v>16</v>
      </c>
      <c r="N14" s="14" t="s">
        <v>72</v>
      </c>
      <c r="O14" t="s">
        <v>16</v>
      </c>
      <c r="P14" s="14" t="s">
        <v>72</v>
      </c>
      <c r="Q14" t="s">
        <v>16</v>
      </c>
      <c r="R14" s="14" t="s">
        <v>72</v>
      </c>
      <c r="S14" t="s">
        <v>16</v>
      </c>
      <c r="T14" s="14" t="s">
        <v>72</v>
      </c>
      <c r="U14" t="s">
        <v>16</v>
      </c>
      <c r="V14" s="14" t="s">
        <v>72</v>
      </c>
      <c r="W14" t="s">
        <v>16</v>
      </c>
      <c r="X14" s="14" t="s">
        <v>72</v>
      </c>
      <c r="Y14" t="s">
        <v>16</v>
      </c>
      <c r="Z14" s="14" t="s">
        <v>72</v>
      </c>
      <c r="AA14" t="s">
        <v>16</v>
      </c>
      <c r="AB14" s="14" t="s">
        <v>72</v>
      </c>
      <c r="AC14" t="s">
        <v>16</v>
      </c>
      <c r="AD14" s="14" t="s">
        <v>72</v>
      </c>
      <c r="AE14" t="s">
        <v>16</v>
      </c>
      <c r="AF14" s="14" t="s">
        <v>72</v>
      </c>
      <c r="AG14" t="s">
        <v>16</v>
      </c>
      <c r="AH14" s="14" t="s">
        <v>72</v>
      </c>
      <c r="AI14" t="s">
        <v>16</v>
      </c>
      <c r="AJ14" s="14" t="s">
        <v>72</v>
      </c>
      <c r="AK14" t="s">
        <v>16</v>
      </c>
      <c r="AL14" s="14" t="s">
        <v>72</v>
      </c>
      <c r="AM14" t="s">
        <v>16</v>
      </c>
      <c r="AN14" s="14" t="s">
        <v>72</v>
      </c>
      <c r="AO14" t="s">
        <v>16</v>
      </c>
      <c r="AP14" s="14" t="s">
        <v>72</v>
      </c>
      <c r="AQ14" t="s">
        <v>16</v>
      </c>
      <c r="AR14" s="14" t="s">
        <v>72</v>
      </c>
      <c r="AS14" t="s">
        <v>16</v>
      </c>
      <c r="AT14" s="14" t="s">
        <v>72</v>
      </c>
      <c r="AU14" t="s">
        <v>16</v>
      </c>
      <c r="AV14" s="14" t="s">
        <v>72</v>
      </c>
      <c r="AW14" t="s">
        <v>16</v>
      </c>
      <c r="AX14" s="14" t="s">
        <v>72</v>
      </c>
      <c r="AY14" t="s">
        <v>16</v>
      </c>
      <c r="AZ14" s="14" t="s">
        <v>72</v>
      </c>
      <c r="BA14" t="s">
        <v>16</v>
      </c>
      <c r="BB14" s="14" t="s">
        <v>72</v>
      </c>
      <c r="BC14" t="s">
        <v>16</v>
      </c>
      <c r="BD14" s="14" t="s">
        <v>72</v>
      </c>
      <c r="BE14" t="s">
        <v>16</v>
      </c>
      <c r="BF14" s="14" t="s">
        <v>72</v>
      </c>
      <c r="BG14" t="s">
        <v>16</v>
      </c>
      <c r="BH14" s="14" t="s">
        <v>72</v>
      </c>
      <c r="BI14" t="s">
        <v>16</v>
      </c>
      <c r="BJ14" s="14" t="s">
        <v>72</v>
      </c>
      <c r="BK14" t="s">
        <v>16</v>
      </c>
      <c r="BL14" s="14" t="s">
        <v>72</v>
      </c>
      <c r="BM14" t="s">
        <v>16</v>
      </c>
      <c r="BN14" s="14" t="s">
        <v>72</v>
      </c>
      <c r="BO14" t="s">
        <v>16</v>
      </c>
      <c r="BP14" s="14" t="s">
        <v>72</v>
      </c>
      <c r="BQ14" t="s">
        <v>16</v>
      </c>
      <c r="BR14" s="14" t="s">
        <v>72</v>
      </c>
      <c r="BS14" t="s">
        <v>16</v>
      </c>
      <c r="BT14" s="14" t="s">
        <v>72</v>
      </c>
      <c r="BU14" t="s">
        <v>16</v>
      </c>
      <c r="BV14" s="14" t="s">
        <v>72</v>
      </c>
      <c r="BW14" t="s">
        <v>16</v>
      </c>
      <c r="BX14" s="14" t="s">
        <v>72</v>
      </c>
      <c r="BY14" t="s">
        <v>16</v>
      </c>
      <c r="BZ14" s="14" t="s">
        <v>72</v>
      </c>
      <c r="CA14" t="s">
        <v>16</v>
      </c>
      <c r="CB14" s="14" t="s">
        <v>72</v>
      </c>
      <c r="CC14" t="s">
        <v>16</v>
      </c>
      <c r="CD14" s="14" t="s">
        <v>72</v>
      </c>
      <c r="CE14" t="s">
        <v>16</v>
      </c>
      <c r="CF14" s="14" t="s">
        <v>72</v>
      </c>
      <c r="CG14" t="s">
        <v>16</v>
      </c>
      <c r="CH14" s="14" t="s">
        <v>72</v>
      </c>
      <c r="CI14" t="s">
        <v>16</v>
      </c>
      <c r="CJ14" s="14" t="s">
        <v>72</v>
      </c>
      <c r="CK14" t="s">
        <v>16</v>
      </c>
      <c r="CL14" s="14" t="s">
        <v>72</v>
      </c>
      <c r="CM14" t="s">
        <v>16</v>
      </c>
      <c r="CN14" s="14" t="s">
        <v>72</v>
      </c>
      <c r="CO14" t="s">
        <v>16</v>
      </c>
      <c r="CP14" s="14" t="s">
        <v>72</v>
      </c>
      <c r="CQ14" t="s">
        <v>16</v>
      </c>
      <c r="CR14" s="14" t="s">
        <v>72</v>
      </c>
      <c r="CS14" t="s">
        <v>16</v>
      </c>
      <c r="CT14" s="14" t="s">
        <v>72</v>
      </c>
      <c r="CU14" t="s">
        <v>16</v>
      </c>
      <c r="CV14" s="14" t="s">
        <v>72</v>
      </c>
      <c r="CW14" t="s">
        <v>16</v>
      </c>
      <c r="CX14" s="14" t="s">
        <v>72</v>
      </c>
      <c r="CY14" t="s">
        <v>16</v>
      </c>
      <c r="CZ14" s="14" t="s">
        <v>72</v>
      </c>
      <c r="DA14" t="s">
        <v>16</v>
      </c>
      <c r="DB14" s="14" t="s">
        <v>72</v>
      </c>
      <c r="DC14" t="s">
        <v>16</v>
      </c>
      <c r="DD14" s="14" t="s">
        <v>72</v>
      </c>
      <c r="DE14" t="s">
        <v>16</v>
      </c>
      <c r="DF14" s="14" t="s">
        <v>72</v>
      </c>
      <c r="DG14" t="s">
        <v>16</v>
      </c>
      <c r="DH14" s="14" t="s">
        <v>72</v>
      </c>
      <c r="DI14" t="s">
        <v>16</v>
      </c>
      <c r="DJ14" s="14" t="s">
        <v>72</v>
      </c>
      <c r="DK14" t="s">
        <v>16</v>
      </c>
      <c r="DL14" s="14" t="s">
        <v>72</v>
      </c>
      <c r="DM14" t="s">
        <v>16</v>
      </c>
      <c r="DN14" s="14" t="s">
        <v>72</v>
      </c>
      <c r="DO14" t="s">
        <v>16</v>
      </c>
      <c r="DP14" s="14" t="s">
        <v>72</v>
      </c>
      <c r="DQ14" t="s">
        <v>16</v>
      </c>
      <c r="DR14" s="14" t="s">
        <v>72</v>
      </c>
      <c r="DS14" t="s">
        <v>16</v>
      </c>
      <c r="DT14" s="14" t="s">
        <v>72</v>
      </c>
      <c r="DU14" t="s">
        <v>16</v>
      </c>
      <c r="DV14" s="14" t="s">
        <v>72</v>
      </c>
      <c r="DW14" t="s">
        <v>16</v>
      </c>
      <c r="DX14" s="14" t="s">
        <v>72</v>
      </c>
      <c r="DY14" t="s">
        <v>16</v>
      </c>
      <c r="DZ14" s="14" t="s">
        <v>72</v>
      </c>
      <c r="EA14" t="s">
        <v>16</v>
      </c>
      <c r="EB14" s="14" t="s">
        <v>72</v>
      </c>
      <c r="EC14" t="s">
        <v>16</v>
      </c>
      <c r="ED14" s="14" t="s">
        <v>72</v>
      </c>
      <c r="EE14" t="s">
        <v>16</v>
      </c>
      <c r="EF14" s="14" t="s">
        <v>72</v>
      </c>
      <c r="EG14" t="s">
        <v>16</v>
      </c>
      <c r="EH14" s="14" t="s">
        <v>72</v>
      </c>
      <c r="EI14" t="s">
        <v>16</v>
      </c>
      <c r="EJ14" s="14" t="s">
        <v>72</v>
      </c>
      <c r="EK14" t="s">
        <v>16</v>
      </c>
      <c r="EL14" s="14" t="s">
        <v>72</v>
      </c>
      <c r="EM14" t="s">
        <v>16</v>
      </c>
      <c r="EN14" s="14" t="s">
        <v>72</v>
      </c>
      <c r="EO14" t="s">
        <v>16</v>
      </c>
      <c r="EP14" s="14" t="s">
        <v>72</v>
      </c>
      <c r="EQ14" t="s">
        <v>16</v>
      </c>
      <c r="ER14" s="14" t="s">
        <v>72</v>
      </c>
      <c r="ES14" t="s">
        <v>16</v>
      </c>
      <c r="ET14" s="14" t="s">
        <v>72</v>
      </c>
      <c r="EU14" t="s">
        <v>16</v>
      </c>
      <c r="EV14" s="14" t="s">
        <v>72</v>
      </c>
      <c r="EW14" t="s">
        <v>16</v>
      </c>
      <c r="EX14" s="14" t="s">
        <v>72</v>
      </c>
      <c r="EY14" t="s">
        <v>16</v>
      </c>
      <c r="EZ14" s="14" t="s">
        <v>72</v>
      </c>
      <c r="FA14" t="s">
        <v>16</v>
      </c>
      <c r="FB14" s="14" t="s">
        <v>72</v>
      </c>
      <c r="FC14" t="s">
        <v>16</v>
      </c>
      <c r="FD14" s="14" t="s">
        <v>72</v>
      </c>
      <c r="FE14" t="s">
        <v>16</v>
      </c>
      <c r="FF14" s="14" t="s">
        <v>72</v>
      </c>
      <c r="FG14" t="s">
        <v>16</v>
      </c>
      <c r="FH14" s="14" t="s">
        <v>72</v>
      </c>
      <c r="FI14" t="s">
        <v>16</v>
      </c>
      <c r="FJ14" s="14" t="s">
        <v>72</v>
      </c>
      <c r="FK14" t="s">
        <v>16</v>
      </c>
      <c r="FL14" s="14" t="s">
        <v>72</v>
      </c>
      <c r="FM14" t="s">
        <v>16</v>
      </c>
      <c r="FN14" s="14" t="s">
        <v>72</v>
      </c>
      <c r="FO14" t="s">
        <v>16</v>
      </c>
      <c r="FP14" s="14" t="s">
        <v>72</v>
      </c>
      <c r="FQ14" t="s">
        <v>16</v>
      </c>
      <c r="FR14" s="14" t="s">
        <v>72</v>
      </c>
      <c r="FS14" t="s">
        <v>16</v>
      </c>
      <c r="FT14" s="14" t="s">
        <v>72</v>
      </c>
      <c r="FU14" t="s">
        <v>16</v>
      </c>
      <c r="FV14" s="14" t="s">
        <v>72</v>
      </c>
      <c r="FW14" t="s">
        <v>16</v>
      </c>
      <c r="FX14" s="14" t="s">
        <v>72</v>
      </c>
      <c r="FY14" t="s">
        <v>16</v>
      </c>
      <c r="FZ14" s="14" t="s">
        <v>72</v>
      </c>
      <c r="GA14" t="s">
        <v>16</v>
      </c>
      <c r="GB14" s="14" t="s">
        <v>72</v>
      </c>
      <c r="GC14" t="s">
        <v>16</v>
      </c>
      <c r="GD14" s="14" t="s">
        <v>72</v>
      </c>
      <c r="GE14" t="s">
        <v>16</v>
      </c>
      <c r="GF14" s="14" t="s">
        <v>72</v>
      </c>
      <c r="GG14" t="s">
        <v>16</v>
      </c>
      <c r="GH14" s="14" t="s">
        <v>72</v>
      </c>
      <c r="GI14" t="s">
        <v>16</v>
      </c>
      <c r="GJ14" s="14" t="s">
        <v>72</v>
      </c>
      <c r="GK14" t="s">
        <v>16</v>
      </c>
      <c r="GL14" s="14" t="s">
        <v>72</v>
      </c>
      <c r="GM14" t="s">
        <v>16</v>
      </c>
      <c r="GN14" s="14" t="s">
        <v>72</v>
      </c>
      <c r="GO14" t="s">
        <v>16</v>
      </c>
      <c r="GP14" s="14" t="s">
        <v>72</v>
      </c>
      <c r="GQ14" t="s">
        <v>16</v>
      </c>
      <c r="GR14" s="14" t="s">
        <v>72</v>
      </c>
      <c r="GS14" t="s">
        <v>16</v>
      </c>
      <c r="GT14" s="14" t="s">
        <v>72</v>
      </c>
      <c r="GU14" t="s">
        <v>16</v>
      </c>
      <c r="GV14" s="14" t="s">
        <v>72</v>
      </c>
      <c r="GW14" t="s">
        <v>16</v>
      </c>
      <c r="GX14" s="14" t="s">
        <v>72</v>
      </c>
      <c r="GY14" t="s">
        <v>16</v>
      </c>
      <c r="GZ14" s="14" t="s">
        <v>72</v>
      </c>
      <c r="HA14" t="s">
        <v>16</v>
      </c>
      <c r="HB14" s="14" t="s">
        <v>72</v>
      </c>
      <c r="HC14" t="s">
        <v>16</v>
      </c>
      <c r="HD14" s="14" t="s">
        <v>72</v>
      </c>
      <c r="HE14" t="s">
        <v>16</v>
      </c>
      <c r="HF14" s="14" t="s">
        <v>72</v>
      </c>
      <c r="HG14" t="s">
        <v>16</v>
      </c>
      <c r="HH14" s="14" t="s">
        <v>72</v>
      </c>
      <c r="HI14" t="s">
        <v>16</v>
      </c>
      <c r="HJ14" s="14" t="s">
        <v>72</v>
      </c>
      <c r="HK14" t="s">
        <v>16</v>
      </c>
      <c r="HL14" s="14" t="s">
        <v>72</v>
      </c>
      <c r="HM14" t="s">
        <v>16</v>
      </c>
      <c r="HN14" s="14" t="s">
        <v>72</v>
      </c>
      <c r="HO14" t="s">
        <v>16</v>
      </c>
      <c r="HP14" s="14" t="s">
        <v>72</v>
      </c>
      <c r="HQ14" t="s">
        <v>16</v>
      </c>
      <c r="HR14" s="14" t="s">
        <v>72</v>
      </c>
      <c r="HS14" t="s">
        <v>16</v>
      </c>
      <c r="HT14" s="14" t="s">
        <v>72</v>
      </c>
      <c r="HU14" t="s">
        <v>16</v>
      </c>
      <c r="HV14" s="14" t="s">
        <v>72</v>
      </c>
      <c r="HW14" t="s">
        <v>16</v>
      </c>
      <c r="HX14" s="14" t="s">
        <v>72</v>
      </c>
      <c r="HY14" t="s">
        <v>16</v>
      </c>
      <c r="HZ14" s="14" t="s">
        <v>72</v>
      </c>
      <c r="IA14" t="s">
        <v>16</v>
      </c>
      <c r="IB14" s="14" t="s">
        <v>72</v>
      </c>
      <c r="IC14" t="s">
        <v>16</v>
      </c>
      <c r="ID14" s="14" t="s">
        <v>72</v>
      </c>
      <c r="IE14" t="s">
        <v>16</v>
      </c>
      <c r="IF14" s="14" t="s">
        <v>72</v>
      </c>
      <c r="IG14" t="s">
        <v>16</v>
      </c>
      <c r="IH14" s="14" t="s">
        <v>72</v>
      </c>
      <c r="II14" t="s">
        <v>16</v>
      </c>
      <c r="IJ14" s="14" t="s">
        <v>72</v>
      </c>
      <c r="IK14" t="s">
        <v>16</v>
      </c>
      <c r="IL14" s="14" t="s">
        <v>72</v>
      </c>
      <c r="IM14" t="s">
        <v>16</v>
      </c>
      <c r="IN14" s="14" t="s">
        <v>72</v>
      </c>
      <c r="IO14" t="s">
        <v>16</v>
      </c>
      <c r="IP14" s="14" t="s">
        <v>72</v>
      </c>
      <c r="IQ14" t="s">
        <v>16</v>
      </c>
      <c r="IR14" s="14" t="s">
        <v>72</v>
      </c>
      <c r="IS14" t="s">
        <v>16</v>
      </c>
      <c r="IT14" s="14" t="s">
        <v>72</v>
      </c>
      <c r="IU14" t="s">
        <v>16</v>
      </c>
      <c r="IV14" s="14" t="s">
        <v>72</v>
      </c>
    </row>
    <row r="16" spans="1:256" x14ac:dyDescent="0.15">
      <c r="A16" t="s">
        <v>17</v>
      </c>
      <c r="B16" s="14" t="s">
        <v>141</v>
      </c>
      <c r="C16" t="s">
        <v>17</v>
      </c>
      <c r="D16" s="14" t="s">
        <v>73</v>
      </c>
      <c r="E16" t="s">
        <v>17</v>
      </c>
      <c r="F16" s="14" t="s">
        <v>73</v>
      </c>
      <c r="G16" t="s">
        <v>17</v>
      </c>
      <c r="H16" s="14" t="s">
        <v>73</v>
      </c>
      <c r="I16" t="s">
        <v>17</v>
      </c>
      <c r="J16" s="14" t="s">
        <v>73</v>
      </c>
      <c r="K16" t="s">
        <v>17</v>
      </c>
      <c r="L16" s="14" t="s">
        <v>73</v>
      </c>
      <c r="M16" t="s">
        <v>17</v>
      </c>
      <c r="N16" s="14" t="s">
        <v>73</v>
      </c>
      <c r="O16" t="s">
        <v>17</v>
      </c>
      <c r="P16" s="14" t="s">
        <v>73</v>
      </c>
      <c r="Q16" t="s">
        <v>17</v>
      </c>
      <c r="R16" s="14" t="s">
        <v>73</v>
      </c>
      <c r="S16" t="s">
        <v>17</v>
      </c>
      <c r="T16" s="14" t="s">
        <v>73</v>
      </c>
      <c r="U16" t="s">
        <v>17</v>
      </c>
      <c r="V16" s="14" t="s">
        <v>73</v>
      </c>
      <c r="W16" t="s">
        <v>17</v>
      </c>
      <c r="X16" s="14" t="s">
        <v>73</v>
      </c>
      <c r="Y16" t="s">
        <v>17</v>
      </c>
      <c r="Z16" s="14" t="s">
        <v>73</v>
      </c>
      <c r="AA16" t="s">
        <v>17</v>
      </c>
      <c r="AB16" s="14" t="s">
        <v>73</v>
      </c>
      <c r="AC16" t="s">
        <v>17</v>
      </c>
      <c r="AD16" s="14" t="s">
        <v>73</v>
      </c>
      <c r="AE16" t="s">
        <v>17</v>
      </c>
      <c r="AF16" s="14" t="s">
        <v>73</v>
      </c>
      <c r="AG16" t="s">
        <v>17</v>
      </c>
      <c r="AH16" s="14" t="s">
        <v>73</v>
      </c>
      <c r="AI16" t="s">
        <v>17</v>
      </c>
      <c r="AJ16" s="14" t="s">
        <v>73</v>
      </c>
      <c r="AK16" t="s">
        <v>17</v>
      </c>
      <c r="AL16" s="14" t="s">
        <v>73</v>
      </c>
      <c r="AM16" t="s">
        <v>17</v>
      </c>
      <c r="AN16" s="14" t="s">
        <v>73</v>
      </c>
      <c r="AO16" t="s">
        <v>17</v>
      </c>
      <c r="AP16" s="14" t="s">
        <v>73</v>
      </c>
      <c r="AQ16" t="s">
        <v>17</v>
      </c>
      <c r="AR16" s="14" t="s">
        <v>73</v>
      </c>
      <c r="AS16" t="s">
        <v>17</v>
      </c>
      <c r="AT16" s="14" t="s">
        <v>73</v>
      </c>
      <c r="AU16" t="s">
        <v>17</v>
      </c>
      <c r="AV16" s="14" t="s">
        <v>73</v>
      </c>
      <c r="AW16" t="s">
        <v>17</v>
      </c>
      <c r="AX16" s="14" t="s">
        <v>73</v>
      </c>
      <c r="AY16" t="s">
        <v>17</v>
      </c>
      <c r="AZ16" s="14" t="s">
        <v>73</v>
      </c>
      <c r="BA16" t="s">
        <v>17</v>
      </c>
      <c r="BB16" s="14" t="s">
        <v>73</v>
      </c>
      <c r="BC16" t="s">
        <v>17</v>
      </c>
      <c r="BD16" s="14" t="s">
        <v>73</v>
      </c>
      <c r="BE16" t="s">
        <v>17</v>
      </c>
      <c r="BF16" s="14" t="s">
        <v>73</v>
      </c>
      <c r="BG16" t="s">
        <v>17</v>
      </c>
      <c r="BH16" s="14" t="s">
        <v>73</v>
      </c>
      <c r="BI16" t="s">
        <v>17</v>
      </c>
      <c r="BJ16" s="14" t="s">
        <v>73</v>
      </c>
      <c r="BK16" t="s">
        <v>17</v>
      </c>
      <c r="BL16" s="14" t="s">
        <v>73</v>
      </c>
      <c r="BM16" t="s">
        <v>17</v>
      </c>
      <c r="BN16" s="14" t="s">
        <v>73</v>
      </c>
      <c r="BO16" t="s">
        <v>17</v>
      </c>
      <c r="BP16" s="14" t="s">
        <v>73</v>
      </c>
      <c r="BQ16" t="s">
        <v>17</v>
      </c>
      <c r="BR16" s="14" t="s">
        <v>73</v>
      </c>
      <c r="BS16" t="s">
        <v>17</v>
      </c>
      <c r="BT16" s="14" t="s">
        <v>73</v>
      </c>
      <c r="BU16" t="s">
        <v>17</v>
      </c>
      <c r="BV16" s="14" t="s">
        <v>73</v>
      </c>
      <c r="BW16" t="s">
        <v>17</v>
      </c>
      <c r="BX16" s="14" t="s">
        <v>73</v>
      </c>
      <c r="BY16" t="s">
        <v>17</v>
      </c>
      <c r="BZ16" s="14" t="s">
        <v>73</v>
      </c>
      <c r="CA16" t="s">
        <v>17</v>
      </c>
      <c r="CB16" s="14" t="s">
        <v>73</v>
      </c>
      <c r="CC16" t="s">
        <v>17</v>
      </c>
      <c r="CD16" s="14" t="s">
        <v>73</v>
      </c>
      <c r="CE16" t="s">
        <v>17</v>
      </c>
      <c r="CF16" s="14" t="s">
        <v>73</v>
      </c>
      <c r="CG16" t="s">
        <v>17</v>
      </c>
      <c r="CH16" s="14" t="s">
        <v>73</v>
      </c>
      <c r="CI16" t="s">
        <v>17</v>
      </c>
      <c r="CJ16" s="14" t="s">
        <v>73</v>
      </c>
      <c r="CK16" t="s">
        <v>17</v>
      </c>
      <c r="CL16" s="14" t="s">
        <v>73</v>
      </c>
      <c r="CM16" t="s">
        <v>17</v>
      </c>
      <c r="CN16" s="14" t="s">
        <v>73</v>
      </c>
      <c r="CO16" t="s">
        <v>17</v>
      </c>
      <c r="CP16" s="14" t="s">
        <v>73</v>
      </c>
      <c r="CQ16" t="s">
        <v>17</v>
      </c>
      <c r="CR16" s="14" t="s">
        <v>73</v>
      </c>
      <c r="CS16" t="s">
        <v>17</v>
      </c>
      <c r="CT16" s="14" t="s">
        <v>73</v>
      </c>
      <c r="CU16" t="s">
        <v>17</v>
      </c>
      <c r="CV16" s="14" t="s">
        <v>73</v>
      </c>
      <c r="CW16" t="s">
        <v>17</v>
      </c>
      <c r="CX16" s="14" t="s">
        <v>73</v>
      </c>
      <c r="CY16" t="s">
        <v>17</v>
      </c>
      <c r="CZ16" s="14" t="s">
        <v>73</v>
      </c>
      <c r="DA16" t="s">
        <v>17</v>
      </c>
      <c r="DB16" s="14" t="s">
        <v>73</v>
      </c>
      <c r="DC16" t="s">
        <v>17</v>
      </c>
      <c r="DD16" s="14" t="s">
        <v>73</v>
      </c>
      <c r="DE16" t="s">
        <v>17</v>
      </c>
      <c r="DF16" s="14" t="s">
        <v>73</v>
      </c>
      <c r="DG16" t="s">
        <v>17</v>
      </c>
      <c r="DH16" s="14" t="s">
        <v>73</v>
      </c>
      <c r="DI16" t="s">
        <v>17</v>
      </c>
      <c r="DJ16" s="14" t="s">
        <v>73</v>
      </c>
      <c r="DK16" t="s">
        <v>17</v>
      </c>
      <c r="DL16" s="14" t="s">
        <v>73</v>
      </c>
      <c r="DM16" t="s">
        <v>17</v>
      </c>
      <c r="DN16" s="14" t="s">
        <v>73</v>
      </c>
      <c r="DO16" t="s">
        <v>17</v>
      </c>
      <c r="DP16" s="14" t="s">
        <v>73</v>
      </c>
      <c r="DQ16" t="s">
        <v>17</v>
      </c>
      <c r="DR16" s="14" t="s">
        <v>73</v>
      </c>
      <c r="DS16" t="s">
        <v>17</v>
      </c>
      <c r="DT16" s="14" t="s">
        <v>73</v>
      </c>
      <c r="DU16" t="s">
        <v>17</v>
      </c>
      <c r="DV16" s="14" t="s">
        <v>73</v>
      </c>
      <c r="DW16" t="s">
        <v>17</v>
      </c>
      <c r="DX16" s="14" t="s">
        <v>73</v>
      </c>
      <c r="DY16" t="s">
        <v>17</v>
      </c>
      <c r="DZ16" s="14" t="s">
        <v>73</v>
      </c>
      <c r="EA16" t="s">
        <v>17</v>
      </c>
      <c r="EB16" s="14" t="s">
        <v>73</v>
      </c>
      <c r="EC16" t="s">
        <v>17</v>
      </c>
      <c r="ED16" s="14" t="s">
        <v>73</v>
      </c>
      <c r="EE16" t="s">
        <v>17</v>
      </c>
      <c r="EF16" s="14" t="s">
        <v>73</v>
      </c>
      <c r="EG16" t="s">
        <v>17</v>
      </c>
      <c r="EH16" s="14" t="s">
        <v>73</v>
      </c>
      <c r="EI16" t="s">
        <v>17</v>
      </c>
      <c r="EJ16" s="14" t="s">
        <v>73</v>
      </c>
      <c r="EK16" t="s">
        <v>17</v>
      </c>
      <c r="EL16" s="14" t="s">
        <v>73</v>
      </c>
      <c r="EM16" t="s">
        <v>17</v>
      </c>
      <c r="EN16" s="14" t="s">
        <v>73</v>
      </c>
      <c r="EO16" t="s">
        <v>17</v>
      </c>
      <c r="EP16" s="14" t="s">
        <v>73</v>
      </c>
      <c r="EQ16" t="s">
        <v>17</v>
      </c>
      <c r="ER16" s="14" t="s">
        <v>73</v>
      </c>
      <c r="ES16" t="s">
        <v>17</v>
      </c>
      <c r="ET16" s="14" t="s">
        <v>73</v>
      </c>
      <c r="EU16" t="s">
        <v>17</v>
      </c>
      <c r="EV16" s="14" t="s">
        <v>73</v>
      </c>
      <c r="EW16" t="s">
        <v>17</v>
      </c>
      <c r="EX16" s="14" t="s">
        <v>73</v>
      </c>
      <c r="EY16" t="s">
        <v>17</v>
      </c>
      <c r="EZ16" s="14" t="s">
        <v>73</v>
      </c>
      <c r="FA16" t="s">
        <v>17</v>
      </c>
      <c r="FB16" s="14" t="s">
        <v>73</v>
      </c>
      <c r="FC16" t="s">
        <v>17</v>
      </c>
      <c r="FD16" s="14" t="s">
        <v>73</v>
      </c>
      <c r="FE16" t="s">
        <v>17</v>
      </c>
      <c r="FF16" s="14" t="s">
        <v>73</v>
      </c>
      <c r="FG16" t="s">
        <v>17</v>
      </c>
      <c r="FH16" s="14" t="s">
        <v>73</v>
      </c>
      <c r="FI16" t="s">
        <v>17</v>
      </c>
      <c r="FJ16" s="14" t="s">
        <v>73</v>
      </c>
      <c r="FK16" t="s">
        <v>17</v>
      </c>
      <c r="FL16" s="14" t="s">
        <v>73</v>
      </c>
      <c r="FM16" t="s">
        <v>17</v>
      </c>
      <c r="FN16" s="14" t="s">
        <v>73</v>
      </c>
      <c r="FO16" t="s">
        <v>17</v>
      </c>
      <c r="FP16" s="14" t="s">
        <v>73</v>
      </c>
      <c r="FQ16" t="s">
        <v>17</v>
      </c>
      <c r="FR16" s="14" t="s">
        <v>73</v>
      </c>
      <c r="FS16" t="s">
        <v>17</v>
      </c>
      <c r="FT16" s="14" t="s">
        <v>73</v>
      </c>
      <c r="FU16" t="s">
        <v>17</v>
      </c>
      <c r="FV16" s="14" t="s">
        <v>73</v>
      </c>
      <c r="FW16" t="s">
        <v>17</v>
      </c>
      <c r="FX16" s="14" t="s">
        <v>73</v>
      </c>
      <c r="FY16" t="s">
        <v>17</v>
      </c>
      <c r="FZ16" s="14" t="s">
        <v>73</v>
      </c>
      <c r="GA16" t="s">
        <v>17</v>
      </c>
      <c r="GB16" s="14" t="s">
        <v>73</v>
      </c>
      <c r="GC16" t="s">
        <v>17</v>
      </c>
      <c r="GD16" s="14" t="s">
        <v>73</v>
      </c>
      <c r="GE16" t="s">
        <v>17</v>
      </c>
      <c r="GF16" s="14" t="s">
        <v>73</v>
      </c>
      <c r="GG16" t="s">
        <v>17</v>
      </c>
      <c r="GH16" s="14" t="s">
        <v>73</v>
      </c>
      <c r="GI16" t="s">
        <v>17</v>
      </c>
      <c r="GJ16" s="14" t="s">
        <v>73</v>
      </c>
      <c r="GK16" t="s">
        <v>17</v>
      </c>
      <c r="GL16" s="14" t="s">
        <v>73</v>
      </c>
      <c r="GM16" t="s">
        <v>17</v>
      </c>
      <c r="GN16" s="14" t="s">
        <v>73</v>
      </c>
      <c r="GO16" t="s">
        <v>17</v>
      </c>
      <c r="GP16" s="14" t="s">
        <v>73</v>
      </c>
      <c r="GQ16" t="s">
        <v>17</v>
      </c>
      <c r="GR16" s="14" t="s">
        <v>73</v>
      </c>
      <c r="GS16" t="s">
        <v>17</v>
      </c>
      <c r="GT16" s="14" t="s">
        <v>73</v>
      </c>
      <c r="GU16" t="s">
        <v>17</v>
      </c>
      <c r="GV16" s="14" t="s">
        <v>73</v>
      </c>
      <c r="GW16" t="s">
        <v>17</v>
      </c>
      <c r="GX16" s="14" t="s">
        <v>73</v>
      </c>
      <c r="GY16" t="s">
        <v>17</v>
      </c>
      <c r="GZ16" s="14" t="s">
        <v>73</v>
      </c>
      <c r="HA16" t="s">
        <v>17</v>
      </c>
      <c r="HB16" s="14" t="s">
        <v>73</v>
      </c>
      <c r="HC16" t="s">
        <v>17</v>
      </c>
      <c r="HD16" s="14" t="s">
        <v>73</v>
      </c>
      <c r="HE16" t="s">
        <v>17</v>
      </c>
      <c r="HF16" s="14" t="s">
        <v>73</v>
      </c>
      <c r="HG16" t="s">
        <v>17</v>
      </c>
      <c r="HH16" s="14" t="s">
        <v>73</v>
      </c>
      <c r="HI16" t="s">
        <v>17</v>
      </c>
      <c r="HJ16" s="14" t="s">
        <v>73</v>
      </c>
      <c r="HK16" t="s">
        <v>17</v>
      </c>
      <c r="HL16" s="14" t="s">
        <v>73</v>
      </c>
      <c r="HM16" t="s">
        <v>17</v>
      </c>
      <c r="HN16" s="14" t="s">
        <v>73</v>
      </c>
      <c r="HO16" t="s">
        <v>17</v>
      </c>
      <c r="HP16" s="14" t="s">
        <v>73</v>
      </c>
      <c r="HQ16" t="s">
        <v>17</v>
      </c>
      <c r="HR16" s="14" t="s">
        <v>73</v>
      </c>
      <c r="HS16" t="s">
        <v>17</v>
      </c>
      <c r="HT16" s="14" t="s">
        <v>73</v>
      </c>
      <c r="HU16" t="s">
        <v>17</v>
      </c>
      <c r="HV16" s="14" t="s">
        <v>73</v>
      </c>
      <c r="HW16" t="s">
        <v>17</v>
      </c>
      <c r="HX16" s="14" t="s">
        <v>73</v>
      </c>
      <c r="HY16" t="s">
        <v>17</v>
      </c>
      <c r="HZ16" s="14" t="s">
        <v>73</v>
      </c>
      <c r="IA16" t="s">
        <v>17</v>
      </c>
      <c r="IB16" s="14" t="s">
        <v>73</v>
      </c>
      <c r="IC16" t="s">
        <v>17</v>
      </c>
      <c r="ID16" s="14" t="s">
        <v>73</v>
      </c>
      <c r="IE16" t="s">
        <v>17</v>
      </c>
      <c r="IF16" s="14" t="s">
        <v>73</v>
      </c>
      <c r="IG16" t="s">
        <v>17</v>
      </c>
      <c r="IH16" s="14" t="s">
        <v>73</v>
      </c>
      <c r="II16" t="s">
        <v>17</v>
      </c>
      <c r="IJ16" s="14" t="s">
        <v>73</v>
      </c>
      <c r="IK16" t="s">
        <v>17</v>
      </c>
      <c r="IL16" s="14" t="s">
        <v>73</v>
      </c>
      <c r="IM16" t="s">
        <v>17</v>
      </c>
      <c r="IN16" s="14" t="s">
        <v>73</v>
      </c>
      <c r="IO16" t="s">
        <v>17</v>
      </c>
      <c r="IP16" s="14" t="s">
        <v>73</v>
      </c>
      <c r="IQ16" t="s">
        <v>17</v>
      </c>
      <c r="IR16" s="14" t="s">
        <v>73</v>
      </c>
      <c r="IS16" t="s">
        <v>17</v>
      </c>
      <c r="IT16" s="14" t="s">
        <v>73</v>
      </c>
      <c r="IU16" t="s">
        <v>17</v>
      </c>
      <c r="IV16" s="14" t="s">
        <v>73</v>
      </c>
    </row>
    <row r="18" spans="1:256" x14ac:dyDescent="0.15">
      <c r="A18" t="s">
        <v>18</v>
      </c>
      <c r="B18" s="14" t="s">
        <v>142</v>
      </c>
      <c r="C18" t="s">
        <v>18</v>
      </c>
      <c r="D18" s="14" t="s">
        <v>74</v>
      </c>
      <c r="E18" t="s">
        <v>18</v>
      </c>
      <c r="F18" s="14" t="s">
        <v>74</v>
      </c>
      <c r="G18" t="s">
        <v>18</v>
      </c>
      <c r="H18" s="14" t="s">
        <v>74</v>
      </c>
      <c r="I18" t="s">
        <v>18</v>
      </c>
      <c r="J18" s="14" t="s">
        <v>74</v>
      </c>
      <c r="K18" t="s">
        <v>18</v>
      </c>
      <c r="L18" s="14" t="s">
        <v>74</v>
      </c>
      <c r="M18" t="s">
        <v>18</v>
      </c>
      <c r="N18" s="14" t="s">
        <v>74</v>
      </c>
      <c r="O18" t="s">
        <v>18</v>
      </c>
      <c r="P18" s="14" t="s">
        <v>74</v>
      </c>
      <c r="Q18" t="s">
        <v>18</v>
      </c>
      <c r="R18" s="14" t="s">
        <v>74</v>
      </c>
      <c r="S18" t="s">
        <v>18</v>
      </c>
      <c r="T18" s="14" t="s">
        <v>74</v>
      </c>
      <c r="U18" t="s">
        <v>18</v>
      </c>
      <c r="V18" s="14" t="s">
        <v>74</v>
      </c>
      <c r="W18" t="s">
        <v>18</v>
      </c>
      <c r="X18" s="14" t="s">
        <v>74</v>
      </c>
      <c r="Y18" t="s">
        <v>18</v>
      </c>
      <c r="Z18" s="14" t="s">
        <v>74</v>
      </c>
      <c r="AA18" t="s">
        <v>18</v>
      </c>
      <c r="AB18" s="14" t="s">
        <v>74</v>
      </c>
      <c r="AC18" t="s">
        <v>18</v>
      </c>
      <c r="AD18" s="14" t="s">
        <v>74</v>
      </c>
      <c r="AE18" t="s">
        <v>18</v>
      </c>
      <c r="AF18" s="14" t="s">
        <v>74</v>
      </c>
      <c r="AG18" t="s">
        <v>18</v>
      </c>
      <c r="AH18" s="14" t="s">
        <v>74</v>
      </c>
      <c r="AI18" t="s">
        <v>18</v>
      </c>
      <c r="AJ18" s="14" t="s">
        <v>74</v>
      </c>
      <c r="AK18" t="s">
        <v>18</v>
      </c>
      <c r="AL18" s="14" t="s">
        <v>74</v>
      </c>
      <c r="AM18" t="s">
        <v>18</v>
      </c>
      <c r="AN18" s="14" t="s">
        <v>74</v>
      </c>
      <c r="AO18" t="s">
        <v>18</v>
      </c>
      <c r="AP18" s="14" t="s">
        <v>74</v>
      </c>
      <c r="AQ18" t="s">
        <v>18</v>
      </c>
      <c r="AR18" s="14" t="s">
        <v>74</v>
      </c>
      <c r="AS18" t="s">
        <v>18</v>
      </c>
      <c r="AT18" s="14" t="s">
        <v>74</v>
      </c>
      <c r="AU18" t="s">
        <v>18</v>
      </c>
      <c r="AV18" s="14" t="s">
        <v>74</v>
      </c>
      <c r="AW18" t="s">
        <v>18</v>
      </c>
      <c r="AX18" s="14" t="s">
        <v>74</v>
      </c>
      <c r="AY18" t="s">
        <v>18</v>
      </c>
      <c r="AZ18" s="14" t="s">
        <v>74</v>
      </c>
      <c r="BA18" t="s">
        <v>18</v>
      </c>
      <c r="BB18" s="14" t="s">
        <v>74</v>
      </c>
      <c r="BC18" t="s">
        <v>18</v>
      </c>
      <c r="BD18" s="14" t="s">
        <v>74</v>
      </c>
      <c r="BE18" t="s">
        <v>18</v>
      </c>
      <c r="BF18" s="14" t="s">
        <v>74</v>
      </c>
      <c r="BG18" t="s">
        <v>18</v>
      </c>
      <c r="BH18" s="14" t="s">
        <v>74</v>
      </c>
      <c r="BI18" t="s">
        <v>18</v>
      </c>
      <c r="BJ18" s="14" t="s">
        <v>74</v>
      </c>
      <c r="BK18" t="s">
        <v>18</v>
      </c>
      <c r="BL18" s="14" t="s">
        <v>74</v>
      </c>
      <c r="BM18" t="s">
        <v>18</v>
      </c>
      <c r="BN18" s="14" t="s">
        <v>74</v>
      </c>
      <c r="BO18" t="s">
        <v>18</v>
      </c>
      <c r="BP18" s="14" t="s">
        <v>74</v>
      </c>
      <c r="BQ18" t="s">
        <v>18</v>
      </c>
      <c r="BR18" s="14" t="s">
        <v>74</v>
      </c>
      <c r="BS18" t="s">
        <v>18</v>
      </c>
      <c r="BT18" s="14" t="s">
        <v>74</v>
      </c>
      <c r="BU18" t="s">
        <v>18</v>
      </c>
      <c r="BV18" s="14" t="s">
        <v>74</v>
      </c>
      <c r="BW18" t="s">
        <v>18</v>
      </c>
      <c r="BX18" s="14" t="s">
        <v>74</v>
      </c>
      <c r="BY18" t="s">
        <v>18</v>
      </c>
      <c r="BZ18" s="14" t="s">
        <v>74</v>
      </c>
      <c r="CA18" t="s">
        <v>18</v>
      </c>
      <c r="CB18" s="14" t="s">
        <v>74</v>
      </c>
      <c r="CC18" t="s">
        <v>18</v>
      </c>
      <c r="CD18" s="14" t="s">
        <v>74</v>
      </c>
      <c r="CE18" t="s">
        <v>18</v>
      </c>
      <c r="CF18" s="14" t="s">
        <v>74</v>
      </c>
      <c r="CG18" t="s">
        <v>18</v>
      </c>
      <c r="CH18" s="14" t="s">
        <v>74</v>
      </c>
      <c r="CI18" t="s">
        <v>18</v>
      </c>
      <c r="CJ18" s="14" t="s">
        <v>74</v>
      </c>
      <c r="CK18" t="s">
        <v>18</v>
      </c>
      <c r="CL18" s="14" t="s">
        <v>74</v>
      </c>
      <c r="CM18" t="s">
        <v>18</v>
      </c>
      <c r="CN18" s="14" t="s">
        <v>74</v>
      </c>
      <c r="CO18" t="s">
        <v>18</v>
      </c>
      <c r="CP18" s="14" t="s">
        <v>74</v>
      </c>
      <c r="CQ18" t="s">
        <v>18</v>
      </c>
      <c r="CR18" s="14" t="s">
        <v>74</v>
      </c>
      <c r="CS18" t="s">
        <v>18</v>
      </c>
      <c r="CT18" s="14" t="s">
        <v>74</v>
      </c>
      <c r="CU18" t="s">
        <v>18</v>
      </c>
      <c r="CV18" s="14" t="s">
        <v>74</v>
      </c>
      <c r="CW18" t="s">
        <v>18</v>
      </c>
      <c r="CX18" s="14" t="s">
        <v>74</v>
      </c>
      <c r="CY18" t="s">
        <v>18</v>
      </c>
      <c r="CZ18" s="14" t="s">
        <v>74</v>
      </c>
      <c r="DA18" t="s">
        <v>18</v>
      </c>
      <c r="DB18" s="14" t="s">
        <v>74</v>
      </c>
      <c r="DC18" t="s">
        <v>18</v>
      </c>
      <c r="DD18" s="14" t="s">
        <v>74</v>
      </c>
      <c r="DE18" t="s">
        <v>18</v>
      </c>
      <c r="DF18" s="14" t="s">
        <v>74</v>
      </c>
      <c r="DG18" t="s">
        <v>18</v>
      </c>
      <c r="DH18" s="14" t="s">
        <v>74</v>
      </c>
      <c r="DI18" t="s">
        <v>18</v>
      </c>
      <c r="DJ18" s="14" t="s">
        <v>74</v>
      </c>
      <c r="DK18" t="s">
        <v>18</v>
      </c>
      <c r="DL18" s="14" t="s">
        <v>74</v>
      </c>
      <c r="DM18" t="s">
        <v>18</v>
      </c>
      <c r="DN18" s="14" t="s">
        <v>74</v>
      </c>
      <c r="DO18" t="s">
        <v>18</v>
      </c>
      <c r="DP18" s="14" t="s">
        <v>74</v>
      </c>
      <c r="DQ18" t="s">
        <v>18</v>
      </c>
      <c r="DR18" s="14" t="s">
        <v>74</v>
      </c>
      <c r="DS18" t="s">
        <v>18</v>
      </c>
      <c r="DT18" s="14" t="s">
        <v>74</v>
      </c>
      <c r="DU18" t="s">
        <v>18</v>
      </c>
      <c r="DV18" s="14" t="s">
        <v>74</v>
      </c>
      <c r="DW18" t="s">
        <v>18</v>
      </c>
      <c r="DX18" s="14" t="s">
        <v>74</v>
      </c>
      <c r="DY18" t="s">
        <v>18</v>
      </c>
      <c r="DZ18" s="14" t="s">
        <v>74</v>
      </c>
      <c r="EA18" t="s">
        <v>18</v>
      </c>
      <c r="EB18" s="14" t="s">
        <v>74</v>
      </c>
      <c r="EC18" t="s">
        <v>18</v>
      </c>
      <c r="ED18" s="14" t="s">
        <v>74</v>
      </c>
      <c r="EE18" t="s">
        <v>18</v>
      </c>
      <c r="EF18" s="14" t="s">
        <v>74</v>
      </c>
      <c r="EG18" t="s">
        <v>18</v>
      </c>
      <c r="EH18" s="14" t="s">
        <v>74</v>
      </c>
      <c r="EI18" t="s">
        <v>18</v>
      </c>
      <c r="EJ18" s="14" t="s">
        <v>74</v>
      </c>
      <c r="EK18" t="s">
        <v>18</v>
      </c>
      <c r="EL18" s="14" t="s">
        <v>74</v>
      </c>
      <c r="EM18" t="s">
        <v>18</v>
      </c>
      <c r="EN18" s="14" t="s">
        <v>74</v>
      </c>
      <c r="EO18" t="s">
        <v>18</v>
      </c>
      <c r="EP18" s="14" t="s">
        <v>74</v>
      </c>
      <c r="EQ18" t="s">
        <v>18</v>
      </c>
      <c r="ER18" s="14" t="s">
        <v>74</v>
      </c>
      <c r="ES18" t="s">
        <v>18</v>
      </c>
      <c r="ET18" s="14" t="s">
        <v>74</v>
      </c>
      <c r="EU18" t="s">
        <v>18</v>
      </c>
      <c r="EV18" s="14" t="s">
        <v>74</v>
      </c>
      <c r="EW18" t="s">
        <v>18</v>
      </c>
      <c r="EX18" s="14" t="s">
        <v>74</v>
      </c>
      <c r="EY18" t="s">
        <v>18</v>
      </c>
      <c r="EZ18" s="14" t="s">
        <v>74</v>
      </c>
      <c r="FA18" t="s">
        <v>18</v>
      </c>
      <c r="FB18" s="14" t="s">
        <v>74</v>
      </c>
      <c r="FC18" t="s">
        <v>18</v>
      </c>
      <c r="FD18" s="14" t="s">
        <v>74</v>
      </c>
      <c r="FE18" t="s">
        <v>18</v>
      </c>
      <c r="FF18" s="14" t="s">
        <v>74</v>
      </c>
      <c r="FG18" t="s">
        <v>18</v>
      </c>
      <c r="FH18" s="14" t="s">
        <v>74</v>
      </c>
      <c r="FI18" t="s">
        <v>18</v>
      </c>
      <c r="FJ18" s="14" t="s">
        <v>74</v>
      </c>
      <c r="FK18" t="s">
        <v>18</v>
      </c>
      <c r="FL18" s="14" t="s">
        <v>74</v>
      </c>
      <c r="FM18" t="s">
        <v>18</v>
      </c>
      <c r="FN18" s="14" t="s">
        <v>74</v>
      </c>
      <c r="FO18" t="s">
        <v>18</v>
      </c>
      <c r="FP18" s="14" t="s">
        <v>74</v>
      </c>
      <c r="FQ18" t="s">
        <v>18</v>
      </c>
      <c r="FR18" s="14" t="s">
        <v>74</v>
      </c>
      <c r="FS18" t="s">
        <v>18</v>
      </c>
      <c r="FT18" s="14" t="s">
        <v>74</v>
      </c>
      <c r="FU18" t="s">
        <v>18</v>
      </c>
      <c r="FV18" s="14" t="s">
        <v>74</v>
      </c>
      <c r="FW18" t="s">
        <v>18</v>
      </c>
      <c r="FX18" s="14" t="s">
        <v>74</v>
      </c>
      <c r="FY18" t="s">
        <v>18</v>
      </c>
      <c r="FZ18" s="14" t="s">
        <v>74</v>
      </c>
      <c r="GA18" t="s">
        <v>18</v>
      </c>
      <c r="GB18" s="14" t="s">
        <v>74</v>
      </c>
      <c r="GC18" t="s">
        <v>18</v>
      </c>
      <c r="GD18" s="14" t="s">
        <v>74</v>
      </c>
      <c r="GE18" t="s">
        <v>18</v>
      </c>
      <c r="GF18" s="14" t="s">
        <v>74</v>
      </c>
      <c r="GG18" t="s">
        <v>18</v>
      </c>
      <c r="GH18" s="14" t="s">
        <v>74</v>
      </c>
      <c r="GI18" t="s">
        <v>18</v>
      </c>
      <c r="GJ18" s="14" t="s">
        <v>74</v>
      </c>
      <c r="GK18" t="s">
        <v>18</v>
      </c>
      <c r="GL18" s="14" t="s">
        <v>74</v>
      </c>
      <c r="GM18" t="s">
        <v>18</v>
      </c>
      <c r="GN18" s="14" t="s">
        <v>74</v>
      </c>
      <c r="GO18" t="s">
        <v>18</v>
      </c>
      <c r="GP18" s="14" t="s">
        <v>74</v>
      </c>
      <c r="GQ18" t="s">
        <v>18</v>
      </c>
      <c r="GR18" s="14" t="s">
        <v>74</v>
      </c>
      <c r="GS18" t="s">
        <v>18</v>
      </c>
      <c r="GT18" s="14" t="s">
        <v>74</v>
      </c>
      <c r="GU18" t="s">
        <v>18</v>
      </c>
      <c r="GV18" s="14" t="s">
        <v>74</v>
      </c>
      <c r="GW18" t="s">
        <v>18</v>
      </c>
      <c r="GX18" s="14" t="s">
        <v>74</v>
      </c>
      <c r="GY18" t="s">
        <v>18</v>
      </c>
      <c r="GZ18" s="14" t="s">
        <v>74</v>
      </c>
      <c r="HA18" t="s">
        <v>18</v>
      </c>
      <c r="HB18" s="14" t="s">
        <v>74</v>
      </c>
      <c r="HC18" t="s">
        <v>18</v>
      </c>
      <c r="HD18" s="14" t="s">
        <v>74</v>
      </c>
      <c r="HE18" t="s">
        <v>18</v>
      </c>
      <c r="HF18" s="14" t="s">
        <v>74</v>
      </c>
      <c r="HG18" t="s">
        <v>18</v>
      </c>
      <c r="HH18" s="14" t="s">
        <v>74</v>
      </c>
      <c r="HI18" t="s">
        <v>18</v>
      </c>
      <c r="HJ18" s="14" t="s">
        <v>74</v>
      </c>
      <c r="HK18" t="s">
        <v>18</v>
      </c>
      <c r="HL18" s="14" t="s">
        <v>74</v>
      </c>
      <c r="HM18" t="s">
        <v>18</v>
      </c>
      <c r="HN18" s="14" t="s">
        <v>74</v>
      </c>
      <c r="HO18" t="s">
        <v>18</v>
      </c>
      <c r="HP18" s="14" t="s">
        <v>74</v>
      </c>
      <c r="HQ18" t="s">
        <v>18</v>
      </c>
      <c r="HR18" s="14" t="s">
        <v>74</v>
      </c>
      <c r="HS18" t="s">
        <v>18</v>
      </c>
      <c r="HT18" s="14" t="s">
        <v>74</v>
      </c>
      <c r="HU18" t="s">
        <v>18</v>
      </c>
      <c r="HV18" s="14" t="s">
        <v>74</v>
      </c>
      <c r="HW18" t="s">
        <v>18</v>
      </c>
      <c r="HX18" s="14" t="s">
        <v>74</v>
      </c>
      <c r="HY18" t="s">
        <v>18</v>
      </c>
      <c r="HZ18" s="14" t="s">
        <v>74</v>
      </c>
      <c r="IA18" t="s">
        <v>18</v>
      </c>
      <c r="IB18" s="14" t="s">
        <v>74</v>
      </c>
      <c r="IC18" t="s">
        <v>18</v>
      </c>
      <c r="ID18" s="14" t="s">
        <v>74</v>
      </c>
      <c r="IE18" t="s">
        <v>18</v>
      </c>
      <c r="IF18" s="14" t="s">
        <v>74</v>
      </c>
      <c r="IG18" t="s">
        <v>18</v>
      </c>
      <c r="IH18" s="14" t="s">
        <v>74</v>
      </c>
      <c r="II18" t="s">
        <v>18</v>
      </c>
      <c r="IJ18" s="14" t="s">
        <v>74</v>
      </c>
      <c r="IK18" t="s">
        <v>18</v>
      </c>
      <c r="IL18" s="14" t="s">
        <v>74</v>
      </c>
      <c r="IM18" t="s">
        <v>18</v>
      </c>
      <c r="IN18" s="14" t="s">
        <v>74</v>
      </c>
      <c r="IO18" t="s">
        <v>18</v>
      </c>
      <c r="IP18" s="14" t="s">
        <v>74</v>
      </c>
      <c r="IQ18" t="s">
        <v>18</v>
      </c>
      <c r="IR18" s="14" t="s">
        <v>74</v>
      </c>
      <c r="IS18" t="s">
        <v>18</v>
      </c>
      <c r="IT18" s="14" t="s">
        <v>74</v>
      </c>
      <c r="IU18" t="s">
        <v>18</v>
      </c>
      <c r="IV18" s="14" t="s">
        <v>74</v>
      </c>
    </row>
    <row r="20" spans="1:256" x14ac:dyDescent="0.15">
      <c r="A20" t="s">
        <v>19</v>
      </c>
      <c r="B20" s="14" t="s">
        <v>143</v>
      </c>
      <c r="C20" t="s">
        <v>19</v>
      </c>
      <c r="D20" s="14" t="s">
        <v>75</v>
      </c>
      <c r="E20" t="s">
        <v>19</v>
      </c>
      <c r="F20" s="14" t="s">
        <v>75</v>
      </c>
      <c r="G20" t="s">
        <v>19</v>
      </c>
      <c r="H20" s="14" t="s">
        <v>75</v>
      </c>
      <c r="I20" t="s">
        <v>19</v>
      </c>
      <c r="J20" s="14" t="s">
        <v>75</v>
      </c>
      <c r="K20" t="s">
        <v>19</v>
      </c>
      <c r="L20" s="14" t="s">
        <v>75</v>
      </c>
      <c r="M20" t="s">
        <v>19</v>
      </c>
      <c r="N20" s="14" t="s">
        <v>75</v>
      </c>
      <c r="O20" t="s">
        <v>19</v>
      </c>
      <c r="P20" s="14" t="s">
        <v>75</v>
      </c>
      <c r="Q20" t="s">
        <v>19</v>
      </c>
      <c r="R20" s="14" t="s">
        <v>75</v>
      </c>
      <c r="S20" t="s">
        <v>19</v>
      </c>
      <c r="T20" s="14" t="s">
        <v>75</v>
      </c>
      <c r="U20" t="s">
        <v>19</v>
      </c>
      <c r="V20" s="14" t="s">
        <v>75</v>
      </c>
      <c r="W20" t="s">
        <v>19</v>
      </c>
      <c r="X20" s="14" t="s">
        <v>75</v>
      </c>
      <c r="Y20" t="s">
        <v>19</v>
      </c>
      <c r="Z20" s="14" t="s">
        <v>75</v>
      </c>
      <c r="AA20" t="s">
        <v>19</v>
      </c>
      <c r="AB20" s="14" t="s">
        <v>75</v>
      </c>
      <c r="AC20" t="s">
        <v>19</v>
      </c>
      <c r="AD20" s="14" t="s">
        <v>75</v>
      </c>
      <c r="AE20" t="s">
        <v>19</v>
      </c>
      <c r="AF20" s="14" t="s">
        <v>75</v>
      </c>
      <c r="AG20" t="s">
        <v>19</v>
      </c>
      <c r="AH20" s="14" t="s">
        <v>75</v>
      </c>
      <c r="AI20" t="s">
        <v>19</v>
      </c>
      <c r="AJ20" s="14" t="s">
        <v>75</v>
      </c>
      <c r="AK20" t="s">
        <v>19</v>
      </c>
      <c r="AL20" s="14" t="s">
        <v>75</v>
      </c>
      <c r="AM20" t="s">
        <v>19</v>
      </c>
      <c r="AN20" s="14" t="s">
        <v>75</v>
      </c>
      <c r="AO20" t="s">
        <v>19</v>
      </c>
      <c r="AP20" s="14" t="s">
        <v>75</v>
      </c>
      <c r="AQ20" t="s">
        <v>19</v>
      </c>
      <c r="AR20" s="14" t="s">
        <v>75</v>
      </c>
      <c r="AS20" t="s">
        <v>19</v>
      </c>
      <c r="AT20" s="14" t="s">
        <v>75</v>
      </c>
      <c r="AU20" t="s">
        <v>19</v>
      </c>
      <c r="AV20" s="14" t="s">
        <v>75</v>
      </c>
      <c r="AW20" t="s">
        <v>19</v>
      </c>
      <c r="AX20" s="14" t="s">
        <v>75</v>
      </c>
      <c r="AY20" t="s">
        <v>19</v>
      </c>
      <c r="AZ20" s="14" t="s">
        <v>75</v>
      </c>
      <c r="BA20" t="s">
        <v>19</v>
      </c>
      <c r="BB20" s="14" t="s">
        <v>75</v>
      </c>
      <c r="BC20" t="s">
        <v>19</v>
      </c>
      <c r="BD20" s="14" t="s">
        <v>75</v>
      </c>
      <c r="BE20" t="s">
        <v>19</v>
      </c>
      <c r="BF20" s="14" t="s">
        <v>75</v>
      </c>
      <c r="BG20" t="s">
        <v>19</v>
      </c>
      <c r="BH20" s="14" t="s">
        <v>75</v>
      </c>
      <c r="BI20" t="s">
        <v>19</v>
      </c>
      <c r="BJ20" s="14" t="s">
        <v>75</v>
      </c>
      <c r="BK20" t="s">
        <v>19</v>
      </c>
      <c r="BL20" s="14" t="s">
        <v>75</v>
      </c>
      <c r="BM20" t="s">
        <v>19</v>
      </c>
      <c r="BN20" s="14" t="s">
        <v>75</v>
      </c>
      <c r="BO20" t="s">
        <v>19</v>
      </c>
      <c r="BP20" s="14" t="s">
        <v>75</v>
      </c>
      <c r="BQ20" t="s">
        <v>19</v>
      </c>
      <c r="BR20" s="14" t="s">
        <v>75</v>
      </c>
      <c r="BS20" t="s">
        <v>19</v>
      </c>
      <c r="BT20" s="14" t="s">
        <v>75</v>
      </c>
      <c r="BU20" t="s">
        <v>19</v>
      </c>
      <c r="BV20" s="14" t="s">
        <v>75</v>
      </c>
      <c r="BW20" t="s">
        <v>19</v>
      </c>
      <c r="BX20" s="14" t="s">
        <v>75</v>
      </c>
      <c r="BY20" t="s">
        <v>19</v>
      </c>
      <c r="BZ20" s="14" t="s">
        <v>75</v>
      </c>
      <c r="CA20" t="s">
        <v>19</v>
      </c>
      <c r="CB20" s="14" t="s">
        <v>75</v>
      </c>
      <c r="CC20" t="s">
        <v>19</v>
      </c>
      <c r="CD20" s="14" t="s">
        <v>75</v>
      </c>
      <c r="CE20" t="s">
        <v>19</v>
      </c>
      <c r="CF20" s="14" t="s">
        <v>75</v>
      </c>
      <c r="CG20" t="s">
        <v>19</v>
      </c>
      <c r="CH20" s="14" t="s">
        <v>75</v>
      </c>
      <c r="CI20" t="s">
        <v>19</v>
      </c>
      <c r="CJ20" s="14" t="s">
        <v>75</v>
      </c>
      <c r="CK20" t="s">
        <v>19</v>
      </c>
      <c r="CL20" s="14" t="s">
        <v>75</v>
      </c>
      <c r="CM20" t="s">
        <v>19</v>
      </c>
      <c r="CN20" s="14" t="s">
        <v>75</v>
      </c>
      <c r="CO20" t="s">
        <v>19</v>
      </c>
      <c r="CP20" s="14" t="s">
        <v>75</v>
      </c>
      <c r="CQ20" t="s">
        <v>19</v>
      </c>
      <c r="CR20" s="14" t="s">
        <v>75</v>
      </c>
      <c r="CS20" t="s">
        <v>19</v>
      </c>
      <c r="CT20" s="14" t="s">
        <v>75</v>
      </c>
      <c r="CU20" t="s">
        <v>19</v>
      </c>
      <c r="CV20" s="14" t="s">
        <v>75</v>
      </c>
      <c r="CW20" t="s">
        <v>19</v>
      </c>
      <c r="CX20" s="14" t="s">
        <v>75</v>
      </c>
      <c r="CY20" t="s">
        <v>19</v>
      </c>
      <c r="CZ20" s="14" t="s">
        <v>75</v>
      </c>
      <c r="DA20" t="s">
        <v>19</v>
      </c>
      <c r="DB20" s="14" t="s">
        <v>75</v>
      </c>
      <c r="DC20" t="s">
        <v>19</v>
      </c>
      <c r="DD20" s="14" t="s">
        <v>75</v>
      </c>
      <c r="DE20" t="s">
        <v>19</v>
      </c>
      <c r="DF20" s="14" t="s">
        <v>75</v>
      </c>
      <c r="DG20" t="s">
        <v>19</v>
      </c>
      <c r="DH20" s="14" t="s">
        <v>75</v>
      </c>
      <c r="DI20" t="s">
        <v>19</v>
      </c>
      <c r="DJ20" s="14" t="s">
        <v>75</v>
      </c>
      <c r="DK20" t="s">
        <v>19</v>
      </c>
      <c r="DL20" s="14" t="s">
        <v>75</v>
      </c>
      <c r="DM20" t="s">
        <v>19</v>
      </c>
      <c r="DN20" s="14" t="s">
        <v>75</v>
      </c>
      <c r="DO20" t="s">
        <v>19</v>
      </c>
      <c r="DP20" s="14" t="s">
        <v>75</v>
      </c>
      <c r="DQ20" t="s">
        <v>19</v>
      </c>
      <c r="DR20" s="14" t="s">
        <v>75</v>
      </c>
      <c r="DS20" t="s">
        <v>19</v>
      </c>
      <c r="DT20" s="14" t="s">
        <v>75</v>
      </c>
      <c r="DU20" t="s">
        <v>19</v>
      </c>
      <c r="DV20" s="14" t="s">
        <v>75</v>
      </c>
      <c r="DW20" t="s">
        <v>19</v>
      </c>
      <c r="DX20" s="14" t="s">
        <v>75</v>
      </c>
      <c r="DY20" t="s">
        <v>19</v>
      </c>
      <c r="DZ20" s="14" t="s">
        <v>75</v>
      </c>
      <c r="EA20" t="s">
        <v>19</v>
      </c>
      <c r="EB20" s="14" t="s">
        <v>75</v>
      </c>
      <c r="EC20" t="s">
        <v>19</v>
      </c>
      <c r="ED20" s="14" t="s">
        <v>75</v>
      </c>
      <c r="EE20" t="s">
        <v>19</v>
      </c>
      <c r="EF20" s="14" t="s">
        <v>75</v>
      </c>
      <c r="EG20" t="s">
        <v>19</v>
      </c>
      <c r="EH20" s="14" t="s">
        <v>75</v>
      </c>
      <c r="EI20" t="s">
        <v>19</v>
      </c>
      <c r="EJ20" s="14" t="s">
        <v>75</v>
      </c>
      <c r="EK20" t="s">
        <v>19</v>
      </c>
      <c r="EL20" s="14" t="s">
        <v>75</v>
      </c>
      <c r="EM20" t="s">
        <v>19</v>
      </c>
      <c r="EN20" s="14" t="s">
        <v>75</v>
      </c>
      <c r="EO20" t="s">
        <v>19</v>
      </c>
      <c r="EP20" s="14" t="s">
        <v>75</v>
      </c>
      <c r="EQ20" t="s">
        <v>19</v>
      </c>
      <c r="ER20" s="14" t="s">
        <v>75</v>
      </c>
      <c r="ES20" t="s">
        <v>19</v>
      </c>
      <c r="ET20" s="14" t="s">
        <v>75</v>
      </c>
      <c r="EU20" t="s">
        <v>19</v>
      </c>
      <c r="EV20" s="14" t="s">
        <v>75</v>
      </c>
      <c r="EW20" t="s">
        <v>19</v>
      </c>
      <c r="EX20" s="14" t="s">
        <v>75</v>
      </c>
      <c r="EY20" t="s">
        <v>19</v>
      </c>
      <c r="EZ20" s="14" t="s">
        <v>75</v>
      </c>
      <c r="FA20" t="s">
        <v>19</v>
      </c>
      <c r="FB20" s="14" t="s">
        <v>75</v>
      </c>
      <c r="FC20" t="s">
        <v>19</v>
      </c>
      <c r="FD20" s="14" t="s">
        <v>75</v>
      </c>
      <c r="FE20" t="s">
        <v>19</v>
      </c>
      <c r="FF20" s="14" t="s">
        <v>75</v>
      </c>
      <c r="FG20" t="s">
        <v>19</v>
      </c>
      <c r="FH20" s="14" t="s">
        <v>75</v>
      </c>
      <c r="FI20" t="s">
        <v>19</v>
      </c>
      <c r="FJ20" s="14" t="s">
        <v>75</v>
      </c>
      <c r="FK20" t="s">
        <v>19</v>
      </c>
      <c r="FL20" s="14" t="s">
        <v>75</v>
      </c>
      <c r="FM20" t="s">
        <v>19</v>
      </c>
      <c r="FN20" s="14" t="s">
        <v>75</v>
      </c>
      <c r="FO20" t="s">
        <v>19</v>
      </c>
      <c r="FP20" s="14" t="s">
        <v>75</v>
      </c>
      <c r="FQ20" t="s">
        <v>19</v>
      </c>
      <c r="FR20" s="14" t="s">
        <v>75</v>
      </c>
      <c r="FS20" t="s">
        <v>19</v>
      </c>
      <c r="FT20" s="14" t="s">
        <v>75</v>
      </c>
      <c r="FU20" t="s">
        <v>19</v>
      </c>
      <c r="FV20" s="14" t="s">
        <v>75</v>
      </c>
      <c r="FW20" t="s">
        <v>19</v>
      </c>
      <c r="FX20" s="14" t="s">
        <v>75</v>
      </c>
      <c r="FY20" t="s">
        <v>19</v>
      </c>
      <c r="FZ20" s="14" t="s">
        <v>75</v>
      </c>
      <c r="GA20" t="s">
        <v>19</v>
      </c>
      <c r="GB20" s="14" t="s">
        <v>75</v>
      </c>
      <c r="GC20" t="s">
        <v>19</v>
      </c>
      <c r="GD20" s="14" t="s">
        <v>75</v>
      </c>
      <c r="GE20" t="s">
        <v>19</v>
      </c>
      <c r="GF20" s="14" t="s">
        <v>75</v>
      </c>
      <c r="GG20" t="s">
        <v>19</v>
      </c>
      <c r="GH20" s="14" t="s">
        <v>75</v>
      </c>
      <c r="GI20" t="s">
        <v>19</v>
      </c>
      <c r="GJ20" s="14" t="s">
        <v>75</v>
      </c>
      <c r="GK20" t="s">
        <v>19</v>
      </c>
      <c r="GL20" s="14" t="s">
        <v>75</v>
      </c>
      <c r="GM20" t="s">
        <v>19</v>
      </c>
      <c r="GN20" s="14" t="s">
        <v>75</v>
      </c>
      <c r="GO20" t="s">
        <v>19</v>
      </c>
      <c r="GP20" s="14" t="s">
        <v>75</v>
      </c>
      <c r="GQ20" t="s">
        <v>19</v>
      </c>
      <c r="GR20" s="14" t="s">
        <v>75</v>
      </c>
      <c r="GS20" t="s">
        <v>19</v>
      </c>
      <c r="GT20" s="14" t="s">
        <v>75</v>
      </c>
      <c r="GU20" t="s">
        <v>19</v>
      </c>
      <c r="GV20" s="14" t="s">
        <v>75</v>
      </c>
      <c r="GW20" t="s">
        <v>19</v>
      </c>
      <c r="GX20" s="14" t="s">
        <v>75</v>
      </c>
      <c r="GY20" t="s">
        <v>19</v>
      </c>
      <c r="GZ20" s="14" t="s">
        <v>75</v>
      </c>
      <c r="HA20" t="s">
        <v>19</v>
      </c>
      <c r="HB20" s="14" t="s">
        <v>75</v>
      </c>
      <c r="HC20" t="s">
        <v>19</v>
      </c>
      <c r="HD20" s="14" t="s">
        <v>75</v>
      </c>
      <c r="HE20" t="s">
        <v>19</v>
      </c>
      <c r="HF20" s="14" t="s">
        <v>75</v>
      </c>
      <c r="HG20" t="s">
        <v>19</v>
      </c>
      <c r="HH20" s="14" t="s">
        <v>75</v>
      </c>
      <c r="HI20" t="s">
        <v>19</v>
      </c>
      <c r="HJ20" s="14" t="s">
        <v>75</v>
      </c>
      <c r="HK20" t="s">
        <v>19</v>
      </c>
      <c r="HL20" s="14" t="s">
        <v>75</v>
      </c>
      <c r="HM20" t="s">
        <v>19</v>
      </c>
      <c r="HN20" s="14" t="s">
        <v>75</v>
      </c>
      <c r="HO20" t="s">
        <v>19</v>
      </c>
      <c r="HP20" s="14" t="s">
        <v>75</v>
      </c>
      <c r="HQ20" t="s">
        <v>19</v>
      </c>
      <c r="HR20" s="14" t="s">
        <v>75</v>
      </c>
      <c r="HS20" t="s">
        <v>19</v>
      </c>
      <c r="HT20" s="14" t="s">
        <v>75</v>
      </c>
      <c r="HU20" t="s">
        <v>19</v>
      </c>
      <c r="HV20" s="14" t="s">
        <v>75</v>
      </c>
      <c r="HW20" t="s">
        <v>19</v>
      </c>
      <c r="HX20" s="14" t="s">
        <v>75</v>
      </c>
      <c r="HY20" t="s">
        <v>19</v>
      </c>
      <c r="HZ20" s="14" t="s">
        <v>75</v>
      </c>
      <c r="IA20" t="s">
        <v>19</v>
      </c>
      <c r="IB20" s="14" t="s">
        <v>75</v>
      </c>
      <c r="IC20" t="s">
        <v>19</v>
      </c>
      <c r="ID20" s="14" t="s">
        <v>75</v>
      </c>
      <c r="IE20" t="s">
        <v>19</v>
      </c>
      <c r="IF20" s="14" t="s">
        <v>75</v>
      </c>
      <c r="IG20" t="s">
        <v>19</v>
      </c>
      <c r="IH20" s="14" t="s">
        <v>75</v>
      </c>
      <c r="II20" t="s">
        <v>19</v>
      </c>
      <c r="IJ20" s="14" t="s">
        <v>75</v>
      </c>
      <c r="IK20" t="s">
        <v>19</v>
      </c>
      <c r="IL20" s="14" t="s">
        <v>75</v>
      </c>
      <c r="IM20" t="s">
        <v>19</v>
      </c>
      <c r="IN20" s="14" t="s">
        <v>75</v>
      </c>
      <c r="IO20" t="s">
        <v>19</v>
      </c>
      <c r="IP20" s="14" t="s">
        <v>75</v>
      </c>
      <c r="IQ20" t="s">
        <v>19</v>
      </c>
      <c r="IR20" s="14" t="s">
        <v>75</v>
      </c>
      <c r="IS20" t="s">
        <v>19</v>
      </c>
      <c r="IT20" s="14" t="s">
        <v>75</v>
      </c>
      <c r="IU20" t="s">
        <v>19</v>
      </c>
      <c r="IV20" s="14" t="s">
        <v>75</v>
      </c>
    </row>
    <row r="21" spans="1:256" x14ac:dyDescent="0.15">
      <c r="B21" s="14"/>
      <c r="D21" s="14"/>
      <c r="F21" s="14"/>
      <c r="H21" s="14"/>
      <c r="J21" s="14"/>
      <c r="L21" s="14"/>
      <c r="N21" s="14"/>
      <c r="P21" s="14"/>
      <c r="R21" s="14"/>
      <c r="T21" s="14"/>
      <c r="V21" s="14"/>
      <c r="X21" s="14"/>
      <c r="Z21" s="14"/>
      <c r="AB21" s="14"/>
      <c r="AD21" s="14"/>
      <c r="AF21" s="14"/>
      <c r="AH21" s="14"/>
      <c r="AJ21" s="14"/>
      <c r="AL21" s="14"/>
      <c r="AN21" s="14"/>
      <c r="AP21" s="14"/>
      <c r="AR21" s="14"/>
      <c r="AT21" s="14"/>
      <c r="AV21" s="14"/>
      <c r="AX21" s="14"/>
      <c r="AZ21" s="14"/>
      <c r="BB21" s="14"/>
      <c r="BD21" s="14"/>
      <c r="BF21" s="14"/>
      <c r="BH21" s="14"/>
      <c r="BJ21" s="14"/>
      <c r="BL21" s="14"/>
      <c r="BN21" s="14"/>
      <c r="BP21" s="14"/>
      <c r="BR21" s="14"/>
      <c r="BT21" s="14"/>
      <c r="BV21" s="14"/>
      <c r="BX21" s="14"/>
      <c r="BZ21" s="14"/>
      <c r="CB21" s="14"/>
      <c r="CD21" s="14"/>
      <c r="CF21" s="14"/>
      <c r="CH21" s="14"/>
      <c r="CJ21" s="14"/>
      <c r="CL21" s="14"/>
      <c r="CN21" s="14"/>
      <c r="CP21" s="14"/>
      <c r="CR21" s="14"/>
      <c r="CT21" s="14"/>
      <c r="CV21" s="14"/>
      <c r="CX21" s="14"/>
      <c r="CZ21" s="14"/>
      <c r="DB21" s="14"/>
      <c r="DD21" s="14"/>
      <c r="DF21" s="14"/>
      <c r="DH21" s="14"/>
      <c r="DJ21" s="14"/>
      <c r="DL21" s="14"/>
      <c r="DN21" s="14"/>
      <c r="DP21" s="14"/>
      <c r="DR21" s="14"/>
      <c r="DT21" s="14"/>
      <c r="DV21" s="14"/>
      <c r="DX21" s="14"/>
      <c r="DZ21" s="14"/>
      <c r="EB21" s="14"/>
      <c r="ED21" s="14"/>
      <c r="EF21" s="14"/>
      <c r="EH21" s="14"/>
      <c r="EJ21" s="14"/>
      <c r="EL21" s="14"/>
      <c r="EN21" s="14"/>
      <c r="EP21" s="14"/>
      <c r="ER21" s="14"/>
      <c r="ET21" s="14"/>
      <c r="EV21" s="14"/>
      <c r="EX21" s="14"/>
      <c r="EZ21" s="14"/>
      <c r="FB21" s="14"/>
      <c r="FD21" s="14"/>
      <c r="FF21" s="14"/>
      <c r="FH21" s="14"/>
      <c r="FJ21" s="14"/>
      <c r="FL21" s="14"/>
      <c r="FN21" s="14"/>
      <c r="FP21" s="14"/>
      <c r="FR21" s="14"/>
      <c r="FT21" s="14"/>
      <c r="FV21" s="14"/>
      <c r="FX21" s="14"/>
      <c r="FZ21" s="14"/>
      <c r="GB21" s="14"/>
      <c r="GD21" s="14"/>
      <c r="GF21" s="14"/>
      <c r="GH21" s="14"/>
      <c r="GJ21" s="14"/>
      <c r="GL21" s="14"/>
      <c r="GN21" s="14"/>
      <c r="GP21" s="14"/>
      <c r="GR21" s="14"/>
      <c r="GT21" s="14"/>
      <c r="GV21" s="14"/>
      <c r="GX21" s="14"/>
      <c r="GZ21" s="14"/>
      <c r="HB21" s="14"/>
      <c r="HD21" s="14"/>
      <c r="HF21" s="14"/>
      <c r="HH21" s="14"/>
      <c r="HJ21" s="14"/>
      <c r="HL21" s="14"/>
      <c r="HN21" s="14"/>
      <c r="HP21" s="14"/>
      <c r="HR21" s="14"/>
      <c r="HT21" s="14"/>
      <c r="HV21" s="14"/>
      <c r="HX21" s="14"/>
      <c r="HZ21" s="14"/>
      <c r="IB21" s="14"/>
      <c r="ID21" s="14"/>
      <c r="IF21" s="14"/>
      <c r="IH21" s="14"/>
      <c r="IJ21" s="14"/>
      <c r="IL21" s="14"/>
      <c r="IN21" s="14"/>
      <c r="IP21" s="14"/>
      <c r="IR21" s="14"/>
      <c r="IT21" s="14"/>
      <c r="IV21" s="14"/>
    </row>
    <row r="22" spans="1:256" x14ac:dyDescent="0.15">
      <c r="A22" t="s">
        <v>31</v>
      </c>
      <c r="B22" s="14" t="s">
        <v>144</v>
      </c>
      <c r="C22" t="s">
        <v>31</v>
      </c>
      <c r="D22" s="14" t="s">
        <v>76</v>
      </c>
      <c r="E22" t="s">
        <v>31</v>
      </c>
      <c r="F22" s="14" t="s">
        <v>76</v>
      </c>
      <c r="G22" t="s">
        <v>31</v>
      </c>
      <c r="H22" s="14" t="s">
        <v>76</v>
      </c>
      <c r="I22" t="s">
        <v>31</v>
      </c>
      <c r="J22" s="14" t="s">
        <v>76</v>
      </c>
      <c r="K22" t="s">
        <v>31</v>
      </c>
      <c r="L22" s="14" t="s">
        <v>76</v>
      </c>
      <c r="M22" t="s">
        <v>31</v>
      </c>
      <c r="N22" s="14" t="s">
        <v>76</v>
      </c>
      <c r="O22" t="s">
        <v>31</v>
      </c>
      <c r="P22" s="14" t="s">
        <v>76</v>
      </c>
      <c r="Q22" t="s">
        <v>31</v>
      </c>
      <c r="R22" s="14" t="s">
        <v>76</v>
      </c>
      <c r="S22" t="s">
        <v>31</v>
      </c>
      <c r="T22" s="14" t="s">
        <v>76</v>
      </c>
      <c r="U22" t="s">
        <v>31</v>
      </c>
      <c r="V22" s="14" t="s">
        <v>76</v>
      </c>
      <c r="W22" t="s">
        <v>31</v>
      </c>
      <c r="X22" s="14" t="s">
        <v>76</v>
      </c>
      <c r="Y22" t="s">
        <v>31</v>
      </c>
      <c r="Z22" s="14" t="s">
        <v>76</v>
      </c>
      <c r="AA22" t="s">
        <v>31</v>
      </c>
      <c r="AB22" s="14" t="s">
        <v>76</v>
      </c>
      <c r="AC22" t="s">
        <v>31</v>
      </c>
      <c r="AD22" s="14" t="s">
        <v>76</v>
      </c>
      <c r="AE22" t="s">
        <v>31</v>
      </c>
      <c r="AF22" s="14" t="s">
        <v>76</v>
      </c>
      <c r="AG22" t="s">
        <v>31</v>
      </c>
      <c r="AH22" s="14" t="s">
        <v>76</v>
      </c>
      <c r="AI22" t="s">
        <v>31</v>
      </c>
      <c r="AJ22" s="14" t="s">
        <v>76</v>
      </c>
      <c r="AK22" t="s">
        <v>31</v>
      </c>
      <c r="AL22" s="14" t="s">
        <v>76</v>
      </c>
      <c r="AM22" t="s">
        <v>31</v>
      </c>
      <c r="AN22" s="14" t="s">
        <v>76</v>
      </c>
      <c r="AO22" t="s">
        <v>31</v>
      </c>
      <c r="AP22" s="14" t="s">
        <v>76</v>
      </c>
      <c r="AQ22" t="s">
        <v>31</v>
      </c>
      <c r="AR22" s="14" t="s">
        <v>76</v>
      </c>
      <c r="AS22" t="s">
        <v>31</v>
      </c>
      <c r="AT22" s="14" t="s">
        <v>76</v>
      </c>
      <c r="AU22" t="s">
        <v>31</v>
      </c>
      <c r="AV22" s="14" t="s">
        <v>76</v>
      </c>
      <c r="AW22" t="s">
        <v>31</v>
      </c>
      <c r="AX22" s="14" t="s">
        <v>76</v>
      </c>
      <c r="AY22" t="s">
        <v>31</v>
      </c>
      <c r="AZ22" s="14" t="s">
        <v>76</v>
      </c>
      <c r="BA22" t="s">
        <v>31</v>
      </c>
      <c r="BB22" s="14" t="s">
        <v>76</v>
      </c>
      <c r="BC22" t="s">
        <v>31</v>
      </c>
      <c r="BD22" s="14" t="s">
        <v>76</v>
      </c>
      <c r="BE22" t="s">
        <v>31</v>
      </c>
      <c r="BF22" s="14" t="s">
        <v>76</v>
      </c>
      <c r="BG22" t="s">
        <v>31</v>
      </c>
      <c r="BH22" s="14" t="s">
        <v>76</v>
      </c>
      <c r="BI22" t="s">
        <v>31</v>
      </c>
      <c r="BJ22" s="14" t="s">
        <v>76</v>
      </c>
      <c r="BK22" t="s">
        <v>31</v>
      </c>
      <c r="BL22" s="14" t="s">
        <v>76</v>
      </c>
      <c r="BM22" t="s">
        <v>31</v>
      </c>
      <c r="BN22" s="14" t="s">
        <v>76</v>
      </c>
      <c r="BO22" t="s">
        <v>31</v>
      </c>
      <c r="BP22" s="14" t="s">
        <v>76</v>
      </c>
      <c r="BQ22" t="s">
        <v>31</v>
      </c>
      <c r="BR22" s="14" t="s">
        <v>76</v>
      </c>
      <c r="BS22" t="s">
        <v>31</v>
      </c>
      <c r="BT22" s="14" t="s">
        <v>76</v>
      </c>
      <c r="BU22" t="s">
        <v>31</v>
      </c>
      <c r="BV22" s="14" t="s">
        <v>76</v>
      </c>
      <c r="BW22" t="s">
        <v>31</v>
      </c>
      <c r="BX22" s="14" t="s">
        <v>76</v>
      </c>
      <c r="BY22" t="s">
        <v>31</v>
      </c>
      <c r="BZ22" s="14" t="s">
        <v>76</v>
      </c>
      <c r="CA22" t="s">
        <v>31</v>
      </c>
      <c r="CB22" s="14" t="s">
        <v>76</v>
      </c>
      <c r="CC22" t="s">
        <v>31</v>
      </c>
      <c r="CD22" s="14" t="s">
        <v>76</v>
      </c>
      <c r="CE22" t="s">
        <v>31</v>
      </c>
      <c r="CF22" s="14" t="s">
        <v>76</v>
      </c>
      <c r="CG22" t="s">
        <v>31</v>
      </c>
      <c r="CH22" s="14" t="s">
        <v>76</v>
      </c>
      <c r="CI22" t="s">
        <v>31</v>
      </c>
      <c r="CJ22" s="14" t="s">
        <v>76</v>
      </c>
      <c r="CK22" t="s">
        <v>31</v>
      </c>
      <c r="CL22" s="14" t="s">
        <v>76</v>
      </c>
      <c r="CM22" t="s">
        <v>31</v>
      </c>
      <c r="CN22" s="14" t="s">
        <v>76</v>
      </c>
      <c r="CO22" t="s">
        <v>31</v>
      </c>
      <c r="CP22" s="14" t="s">
        <v>76</v>
      </c>
      <c r="CQ22" t="s">
        <v>31</v>
      </c>
      <c r="CR22" s="14" t="s">
        <v>76</v>
      </c>
      <c r="CS22" t="s">
        <v>31</v>
      </c>
      <c r="CT22" s="14" t="s">
        <v>76</v>
      </c>
      <c r="CU22" t="s">
        <v>31</v>
      </c>
      <c r="CV22" s="14" t="s">
        <v>76</v>
      </c>
      <c r="CW22" t="s">
        <v>31</v>
      </c>
      <c r="CX22" s="14" t="s">
        <v>76</v>
      </c>
      <c r="CY22" t="s">
        <v>31</v>
      </c>
      <c r="CZ22" s="14" t="s">
        <v>76</v>
      </c>
      <c r="DA22" t="s">
        <v>31</v>
      </c>
      <c r="DB22" s="14" t="s">
        <v>76</v>
      </c>
      <c r="DC22" t="s">
        <v>31</v>
      </c>
      <c r="DD22" s="14" t="s">
        <v>76</v>
      </c>
      <c r="DE22" t="s">
        <v>31</v>
      </c>
      <c r="DF22" s="14" t="s">
        <v>76</v>
      </c>
      <c r="DG22" t="s">
        <v>31</v>
      </c>
      <c r="DH22" s="14" t="s">
        <v>76</v>
      </c>
      <c r="DI22" t="s">
        <v>31</v>
      </c>
      <c r="DJ22" s="14" t="s">
        <v>76</v>
      </c>
      <c r="DK22" t="s">
        <v>31</v>
      </c>
      <c r="DL22" s="14" t="s">
        <v>76</v>
      </c>
      <c r="DM22" t="s">
        <v>31</v>
      </c>
      <c r="DN22" s="14" t="s">
        <v>76</v>
      </c>
      <c r="DO22" t="s">
        <v>31</v>
      </c>
      <c r="DP22" s="14" t="s">
        <v>76</v>
      </c>
      <c r="DQ22" t="s">
        <v>31</v>
      </c>
      <c r="DR22" s="14" t="s">
        <v>76</v>
      </c>
      <c r="DS22" t="s">
        <v>31</v>
      </c>
      <c r="DT22" s="14" t="s">
        <v>76</v>
      </c>
      <c r="DU22" t="s">
        <v>31</v>
      </c>
      <c r="DV22" s="14" t="s">
        <v>76</v>
      </c>
      <c r="DW22" t="s">
        <v>31</v>
      </c>
      <c r="DX22" s="14" t="s">
        <v>76</v>
      </c>
      <c r="DY22" t="s">
        <v>31</v>
      </c>
      <c r="DZ22" s="14" t="s">
        <v>76</v>
      </c>
      <c r="EA22" t="s">
        <v>31</v>
      </c>
      <c r="EB22" s="14" t="s">
        <v>76</v>
      </c>
      <c r="EC22" t="s">
        <v>31</v>
      </c>
      <c r="ED22" s="14" t="s">
        <v>76</v>
      </c>
      <c r="EE22" t="s">
        <v>31</v>
      </c>
      <c r="EF22" s="14" t="s">
        <v>76</v>
      </c>
      <c r="EG22" t="s">
        <v>31</v>
      </c>
      <c r="EH22" s="14" t="s">
        <v>76</v>
      </c>
      <c r="EI22" t="s">
        <v>31</v>
      </c>
      <c r="EJ22" s="14" t="s">
        <v>76</v>
      </c>
      <c r="EK22" t="s">
        <v>31</v>
      </c>
      <c r="EL22" s="14" t="s">
        <v>76</v>
      </c>
      <c r="EM22" t="s">
        <v>31</v>
      </c>
      <c r="EN22" s="14" t="s">
        <v>76</v>
      </c>
      <c r="EO22" t="s">
        <v>31</v>
      </c>
      <c r="EP22" s="14" t="s">
        <v>76</v>
      </c>
      <c r="EQ22" t="s">
        <v>31</v>
      </c>
      <c r="ER22" s="14" t="s">
        <v>76</v>
      </c>
      <c r="ES22" t="s">
        <v>31</v>
      </c>
      <c r="ET22" s="14" t="s">
        <v>76</v>
      </c>
      <c r="EU22" t="s">
        <v>31</v>
      </c>
      <c r="EV22" s="14" t="s">
        <v>76</v>
      </c>
      <c r="EW22" t="s">
        <v>31</v>
      </c>
      <c r="EX22" s="14" t="s">
        <v>76</v>
      </c>
      <c r="EY22" t="s">
        <v>31</v>
      </c>
      <c r="EZ22" s="14" t="s">
        <v>76</v>
      </c>
      <c r="FA22" t="s">
        <v>31</v>
      </c>
      <c r="FB22" s="14" t="s">
        <v>76</v>
      </c>
      <c r="FC22" t="s">
        <v>31</v>
      </c>
      <c r="FD22" s="14" t="s">
        <v>76</v>
      </c>
      <c r="FE22" t="s">
        <v>31</v>
      </c>
      <c r="FF22" s="14" t="s">
        <v>76</v>
      </c>
      <c r="FG22" t="s">
        <v>31</v>
      </c>
      <c r="FH22" s="14" t="s">
        <v>76</v>
      </c>
      <c r="FI22" t="s">
        <v>31</v>
      </c>
      <c r="FJ22" s="14" t="s">
        <v>76</v>
      </c>
      <c r="FK22" t="s">
        <v>31</v>
      </c>
      <c r="FL22" s="14" t="s">
        <v>76</v>
      </c>
      <c r="FM22" t="s">
        <v>31</v>
      </c>
      <c r="FN22" s="14" t="s">
        <v>76</v>
      </c>
      <c r="FO22" t="s">
        <v>31</v>
      </c>
      <c r="FP22" s="14" t="s">
        <v>76</v>
      </c>
      <c r="FQ22" t="s">
        <v>31</v>
      </c>
      <c r="FR22" s="14" t="s">
        <v>76</v>
      </c>
      <c r="FS22" t="s">
        <v>31</v>
      </c>
      <c r="FT22" s="14" t="s">
        <v>76</v>
      </c>
      <c r="FU22" t="s">
        <v>31</v>
      </c>
      <c r="FV22" s="14" t="s">
        <v>76</v>
      </c>
      <c r="FW22" t="s">
        <v>31</v>
      </c>
      <c r="FX22" s="14" t="s">
        <v>76</v>
      </c>
      <c r="FY22" t="s">
        <v>31</v>
      </c>
      <c r="FZ22" s="14" t="s">
        <v>76</v>
      </c>
      <c r="GA22" t="s">
        <v>31</v>
      </c>
      <c r="GB22" s="14" t="s">
        <v>76</v>
      </c>
      <c r="GC22" t="s">
        <v>31</v>
      </c>
      <c r="GD22" s="14" t="s">
        <v>76</v>
      </c>
      <c r="GE22" t="s">
        <v>31</v>
      </c>
      <c r="GF22" s="14" t="s">
        <v>76</v>
      </c>
      <c r="GG22" t="s">
        <v>31</v>
      </c>
      <c r="GH22" s="14" t="s">
        <v>76</v>
      </c>
      <c r="GI22" t="s">
        <v>31</v>
      </c>
      <c r="GJ22" s="14" t="s">
        <v>76</v>
      </c>
      <c r="GK22" t="s">
        <v>31</v>
      </c>
      <c r="GL22" s="14" t="s">
        <v>76</v>
      </c>
      <c r="GM22" t="s">
        <v>31</v>
      </c>
      <c r="GN22" s="14" t="s">
        <v>76</v>
      </c>
      <c r="GO22" t="s">
        <v>31</v>
      </c>
      <c r="GP22" s="14" t="s">
        <v>76</v>
      </c>
      <c r="GQ22" t="s">
        <v>31</v>
      </c>
      <c r="GR22" s="14" t="s">
        <v>76</v>
      </c>
      <c r="GS22" t="s">
        <v>31</v>
      </c>
      <c r="GT22" s="14" t="s">
        <v>76</v>
      </c>
      <c r="GU22" t="s">
        <v>31</v>
      </c>
      <c r="GV22" s="14" t="s">
        <v>76</v>
      </c>
      <c r="GW22" t="s">
        <v>31</v>
      </c>
      <c r="GX22" s="14" t="s">
        <v>76</v>
      </c>
      <c r="GY22" t="s">
        <v>31</v>
      </c>
      <c r="GZ22" s="14" t="s">
        <v>76</v>
      </c>
      <c r="HA22" t="s">
        <v>31</v>
      </c>
      <c r="HB22" s="14" t="s">
        <v>76</v>
      </c>
      <c r="HC22" t="s">
        <v>31</v>
      </c>
      <c r="HD22" s="14" t="s">
        <v>76</v>
      </c>
      <c r="HE22" t="s">
        <v>31</v>
      </c>
      <c r="HF22" s="14" t="s">
        <v>76</v>
      </c>
      <c r="HG22" t="s">
        <v>31</v>
      </c>
      <c r="HH22" s="14" t="s">
        <v>76</v>
      </c>
      <c r="HI22" t="s">
        <v>31</v>
      </c>
      <c r="HJ22" s="14" t="s">
        <v>76</v>
      </c>
      <c r="HK22" t="s">
        <v>31</v>
      </c>
      <c r="HL22" s="14" t="s">
        <v>76</v>
      </c>
      <c r="HM22" t="s">
        <v>31</v>
      </c>
      <c r="HN22" s="14" t="s">
        <v>76</v>
      </c>
      <c r="HO22" t="s">
        <v>31</v>
      </c>
      <c r="HP22" s="14" t="s">
        <v>76</v>
      </c>
      <c r="HQ22" t="s">
        <v>31</v>
      </c>
      <c r="HR22" s="14" t="s">
        <v>76</v>
      </c>
      <c r="HS22" t="s">
        <v>31</v>
      </c>
      <c r="HT22" s="14" t="s">
        <v>76</v>
      </c>
      <c r="HU22" t="s">
        <v>31</v>
      </c>
      <c r="HV22" s="14" t="s">
        <v>76</v>
      </c>
      <c r="HW22" t="s">
        <v>31</v>
      </c>
      <c r="HX22" s="14" t="s">
        <v>76</v>
      </c>
      <c r="HY22" t="s">
        <v>31</v>
      </c>
      <c r="HZ22" s="14" t="s">
        <v>76</v>
      </c>
      <c r="IA22" t="s">
        <v>31</v>
      </c>
      <c r="IB22" s="14" t="s">
        <v>76</v>
      </c>
      <c r="IC22" t="s">
        <v>31</v>
      </c>
      <c r="ID22" s="14" t="s">
        <v>76</v>
      </c>
      <c r="IE22" t="s">
        <v>31</v>
      </c>
      <c r="IF22" s="14" t="s">
        <v>76</v>
      </c>
      <c r="IG22" t="s">
        <v>31</v>
      </c>
      <c r="IH22" s="14" t="s">
        <v>76</v>
      </c>
      <c r="II22" t="s">
        <v>31</v>
      </c>
      <c r="IJ22" s="14" t="s">
        <v>76</v>
      </c>
      <c r="IK22" t="s">
        <v>31</v>
      </c>
      <c r="IL22" s="14" t="s">
        <v>76</v>
      </c>
      <c r="IM22" t="s">
        <v>31</v>
      </c>
      <c r="IN22" s="14" t="s">
        <v>76</v>
      </c>
      <c r="IO22" t="s">
        <v>31</v>
      </c>
      <c r="IP22" s="14" t="s">
        <v>76</v>
      </c>
      <c r="IQ22" t="s">
        <v>31</v>
      </c>
      <c r="IR22" s="14" t="s">
        <v>76</v>
      </c>
      <c r="IS22" t="s">
        <v>31</v>
      </c>
      <c r="IT22" s="14" t="s">
        <v>76</v>
      </c>
      <c r="IU22" t="s">
        <v>31</v>
      </c>
      <c r="IV22" s="14" t="s">
        <v>76</v>
      </c>
    </row>
    <row r="24" spans="1:256" x14ac:dyDescent="0.15">
      <c r="A24" t="s">
        <v>32</v>
      </c>
      <c r="B24" s="14" t="s">
        <v>145</v>
      </c>
      <c r="C24" t="s">
        <v>32</v>
      </c>
      <c r="D24" s="14" t="s">
        <v>77</v>
      </c>
      <c r="E24" t="s">
        <v>32</v>
      </c>
      <c r="F24" s="14" t="s">
        <v>77</v>
      </c>
      <c r="G24" t="s">
        <v>32</v>
      </c>
      <c r="H24" s="14" t="s">
        <v>77</v>
      </c>
      <c r="I24" t="s">
        <v>32</v>
      </c>
      <c r="J24" s="14" t="s">
        <v>77</v>
      </c>
      <c r="K24" t="s">
        <v>32</v>
      </c>
      <c r="L24" s="14" t="s">
        <v>77</v>
      </c>
      <c r="M24" t="s">
        <v>32</v>
      </c>
      <c r="N24" s="14" t="s">
        <v>77</v>
      </c>
      <c r="O24" t="s">
        <v>32</v>
      </c>
      <c r="P24" s="14" t="s">
        <v>77</v>
      </c>
      <c r="Q24" t="s">
        <v>32</v>
      </c>
      <c r="R24" s="14" t="s">
        <v>77</v>
      </c>
      <c r="S24" t="s">
        <v>32</v>
      </c>
      <c r="T24" s="14" t="s">
        <v>77</v>
      </c>
      <c r="U24" t="s">
        <v>32</v>
      </c>
      <c r="V24" s="14" t="s">
        <v>77</v>
      </c>
      <c r="W24" t="s">
        <v>32</v>
      </c>
      <c r="X24" s="14" t="s">
        <v>77</v>
      </c>
      <c r="Y24" t="s">
        <v>32</v>
      </c>
      <c r="Z24" s="14" t="s">
        <v>77</v>
      </c>
      <c r="AA24" t="s">
        <v>32</v>
      </c>
      <c r="AB24" s="14" t="s">
        <v>77</v>
      </c>
      <c r="AC24" t="s">
        <v>32</v>
      </c>
      <c r="AD24" s="14" t="s">
        <v>77</v>
      </c>
      <c r="AE24" t="s">
        <v>32</v>
      </c>
      <c r="AF24" s="14" t="s">
        <v>77</v>
      </c>
      <c r="AG24" t="s">
        <v>32</v>
      </c>
      <c r="AH24" s="14" t="s">
        <v>77</v>
      </c>
      <c r="AI24" t="s">
        <v>32</v>
      </c>
      <c r="AJ24" s="14" t="s">
        <v>77</v>
      </c>
      <c r="AK24" t="s">
        <v>32</v>
      </c>
      <c r="AL24" s="14" t="s">
        <v>77</v>
      </c>
      <c r="AM24" t="s">
        <v>32</v>
      </c>
      <c r="AN24" s="14" t="s">
        <v>77</v>
      </c>
      <c r="AO24" t="s">
        <v>32</v>
      </c>
      <c r="AP24" s="14" t="s">
        <v>77</v>
      </c>
      <c r="AQ24" t="s">
        <v>32</v>
      </c>
      <c r="AR24" s="14" t="s">
        <v>77</v>
      </c>
      <c r="AS24" t="s">
        <v>32</v>
      </c>
      <c r="AT24" s="14" t="s">
        <v>77</v>
      </c>
      <c r="AU24" t="s">
        <v>32</v>
      </c>
      <c r="AV24" s="14" t="s">
        <v>77</v>
      </c>
      <c r="AW24" t="s">
        <v>32</v>
      </c>
      <c r="AX24" s="14" t="s">
        <v>77</v>
      </c>
      <c r="AY24" t="s">
        <v>32</v>
      </c>
      <c r="AZ24" s="14" t="s">
        <v>77</v>
      </c>
      <c r="BA24" t="s">
        <v>32</v>
      </c>
      <c r="BB24" s="14" t="s">
        <v>77</v>
      </c>
      <c r="BC24" t="s">
        <v>32</v>
      </c>
      <c r="BD24" s="14" t="s">
        <v>77</v>
      </c>
      <c r="BE24" t="s">
        <v>32</v>
      </c>
      <c r="BF24" s="14" t="s">
        <v>77</v>
      </c>
      <c r="BG24" t="s">
        <v>32</v>
      </c>
      <c r="BH24" s="14" t="s">
        <v>77</v>
      </c>
      <c r="BI24" t="s">
        <v>32</v>
      </c>
      <c r="BJ24" s="14" t="s">
        <v>77</v>
      </c>
      <c r="BK24" t="s">
        <v>32</v>
      </c>
      <c r="BL24" s="14" t="s">
        <v>77</v>
      </c>
      <c r="BM24" t="s">
        <v>32</v>
      </c>
      <c r="BN24" s="14" t="s">
        <v>77</v>
      </c>
      <c r="BO24" t="s">
        <v>32</v>
      </c>
      <c r="BP24" s="14" t="s">
        <v>77</v>
      </c>
      <c r="BQ24" t="s">
        <v>32</v>
      </c>
      <c r="BR24" s="14" t="s">
        <v>77</v>
      </c>
      <c r="BS24" t="s">
        <v>32</v>
      </c>
      <c r="BT24" s="14" t="s">
        <v>77</v>
      </c>
      <c r="BU24" t="s">
        <v>32</v>
      </c>
      <c r="BV24" s="14" t="s">
        <v>77</v>
      </c>
      <c r="BW24" t="s">
        <v>32</v>
      </c>
      <c r="BX24" s="14" t="s">
        <v>77</v>
      </c>
      <c r="BY24" t="s">
        <v>32</v>
      </c>
      <c r="BZ24" s="14" t="s">
        <v>77</v>
      </c>
      <c r="CA24" t="s">
        <v>32</v>
      </c>
      <c r="CB24" s="14" t="s">
        <v>77</v>
      </c>
      <c r="CC24" t="s">
        <v>32</v>
      </c>
      <c r="CD24" s="14" t="s">
        <v>77</v>
      </c>
      <c r="CE24" t="s">
        <v>32</v>
      </c>
      <c r="CF24" s="14" t="s">
        <v>77</v>
      </c>
      <c r="CG24" t="s">
        <v>32</v>
      </c>
      <c r="CH24" s="14" t="s">
        <v>77</v>
      </c>
      <c r="CI24" t="s">
        <v>32</v>
      </c>
      <c r="CJ24" s="14" t="s">
        <v>77</v>
      </c>
      <c r="CK24" t="s">
        <v>32</v>
      </c>
      <c r="CL24" s="14" t="s">
        <v>77</v>
      </c>
      <c r="CM24" t="s">
        <v>32</v>
      </c>
      <c r="CN24" s="14" t="s">
        <v>77</v>
      </c>
      <c r="CO24" t="s">
        <v>32</v>
      </c>
      <c r="CP24" s="14" t="s">
        <v>77</v>
      </c>
      <c r="CQ24" t="s">
        <v>32</v>
      </c>
      <c r="CR24" s="14" t="s">
        <v>77</v>
      </c>
      <c r="CS24" t="s">
        <v>32</v>
      </c>
      <c r="CT24" s="14" t="s">
        <v>77</v>
      </c>
      <c r="CU24" t="s">
        <v>32</v>
      </c>
      <c r="CV24" s="14" t="s">
        <v>77</v>
      </c>
      <c r="CW24" t="s">
        <v>32</v>
      </c>
      <c r="CX24" s="14" t="s">
        <v>77</v>
      </c>
      <c r="CY24" t="s">
        <v>32</v>
      </c>
      <c r="CZ24" s="14" t="s">
        <v>77</v>
      </c>
      <c r="DA24" t="s">
        <v>32</v>
      </c>
      <c r="DB24" s="14" t="s">
        <v>77</v>
      </c>
      <c r="DC24" t="s">
        <v>32</v>
      </c>
      <c r="DD24" s="14" t="s">
        <v>77</v>
      </c>
      <c r="DE24" t="s">
        <v>32</v>
      </c>
      <c r="DF24" s="14" t="s">
        <v>77</v>
      </c>
      <c r="DG24" t="s">
        <v>32</v>
      </c>
      <c r="DH24" s="14" t="s">
        <v>77</v>
      </c>
      <c r="DI24" t="s">
        <v>32</v>
      </c>
      <c r="DJ24" s="14" t="s">
        <v>77</v>
      </c>
      <c r="DK24" t="s">
        <v>32</v>
      </c>
      <c r="DL24" s="14" t="s">
        <v>77</v>
      </c>
      <c r="DM24" t="s">
        <v>32</v>
      </c>
      <c r="DN24" s="14" t="s">
        <v>77</v>
      </c>
      <c r="DO24" t="s">
        <v>32</v>
      </c>
      <c r="DP24" s="14" t="s">
        <v>77</v>
      </c>
      <c r="DQ24" t="s">
        <v>32</v>
      </c>
      <c r="DR24" s="14" t="s">
        <v>77</v>
      </c>
      <c r="DS24" t="s">
        <v>32</v>
      </c>
      <c r="DT24" s="14" t="s">
        <v>77</v>
      </c>
      <c r="DU24" t="s">
        <v>32</v>
      </c>
      <c r="DV24" s="14" t="s">
        <v>77</v>
      </c>
      <c r="DW24" t="s">
        <v>32</v>
      </c>
      <c r="DX24" s="14" t="s">
        <v>77</v>
      </c>
      <c r="DY24" t="s">
        <v>32</v>
      </c>
      <c r="DZ24" s="14" t="s">
        <v>77</v>
      </c>
      <c r="EA24" t="s">
        <v>32</v>
      </c>
      <c r="EB24" s="14" t="s">
        <v>77</v>
      </c>
      <c r="EC24" t="s">
        <v>32</v>
      </c>
      <c r="ED24" s="14" t="s">
        <v>77</v>
      </c>
      <c r="EE24" t="s">
        <v>32</v>
      </c>
      <c r="EF24" s="14" t="s">
        <v>77</v>
      </c>
      <c r="EG24" t="s">
        <v>32</v>
      </c>
      <c r="EH24" s="14" t="s">
        <v>77</v>
      </c>
      <c r="EI24" t="s">
        <v>32</v>
      </c>
      <c r="EJ24" s="14" t="s">
        <v>77</v>
      </c>
      <c r="EK24" t="s">
        <v>32</v>
      </c>
      <c r="EL24" s="14" t="s">
        <v>77</v>
      </c>
      <c r="EM24" t="s">
        <v>32</v>
      </c>
      <c r="EN24" s="14" t="s">
        <v>77</v>
      </c>
      <c r="EO24" t="s">
        <v>32</v>
      </c>
      <c r="EP24" s="14" t="s">
        <v>77</v>
      </c>
      <c r="EQ24" t="s">
        <v>32</v>
      </c>
      <c r="ER24" s="14" t="s">
        <v>77</v>
      </c>
      <c r="ES24" t="s">
        <v>32</v>
      </c>
      <c r="ET24" s="14" t="s">
        <v>77</v>
      </c>
      <c r="EU24" t="s">
        <v>32</v>
      </c>
      <c r="EV24" s="14" t="s">
        <v>77</v>
      </c>
      <c r="EW24" t="s">
        <v>32</v>
      </c>
      <c r="EX24" s="14" t="s">
        <v>77</v>
      </c>
      <c r="EY24" t="s">
        <v>32</v>
      </c>
      <c r="EZ24" s="14" t="s">
        <v>77</v>
      </c>
      <c r="FA24" t="s">
        <v>32</v>
      </c>
      <c r="FB24" s="14" t="s">
        <v>77</v>
      </c>
      <c r="FC24" t="s">
        <v>32</v>
      </c>
      <c r="FD24" s="14" t="s">
        <v>77</v>
      </c>
      <c r="FE24" t="s">
        <v>32</v>
      </c>
      <c r="FF24" s="14" t="s">
        <v>77</v>
      </c>
      <c r="FG24" t="s">
        <v>32</v>
      </c>
      <c r="FH24" s="14" t="s">
        <v>77</v>
      </c>
      <c r="FI24" t="s">
        <v>32</v>
      </c>
      <c r="FJ24" s="14" t="s">
        <v>77</v>
      </c>
      <c r="FK24" t="s">
        <v>32</v>
      </c>
      <c r="FL24" s="14" t="s">
        <v>77</v>
      </c>
      <c r="FM24" t="s">
        <v>32</v>
      </c>
      <c r="FN24" s="14" t="s">
        <v>77</v>
      </c>
      <c r="FO24" t="s">
        <v>32</v>
      </c>
      <c r="FP24" s="14" t="s">
        <v>77</v>
      </c>
      <c r="FQ24" t="s">
        <v>32</v>
      </c>
      <c r="FR24" s="14" t="s">
        <v>77</v>
      </c>
      <c r="FS24" t="s">
        <v>32</v>
      </c>
      <c r="FT24" s="14" t="s">
        <v>77</v>
      </c>
      <c r="FU24" t="s">
        <v>32</v>
      </c>
      <c r="FV24" s="14" t="s">
        <v>77</v>
      </c>
      <c r="FW24" t="s">
        <v>32</v>
      </c>
      <c r="FX24" s="14" t="s">
        <v>77</v>
      </c>
      <c r="FY24" t="s">
        <v>32</v>
      </c>
      <c r="FZ24" s="14" t="s">
        <v>77</v>
      </c>
      <c r="GA24" t="s">
        <v>32</v>
      </c>
      <c r="GB24" s="14" t="s">
        <v>77</v>
      </c>
      <c r="GC24" t="s">
        <v>32</v>
      </c>
      <c r="GD24" s="14" t="s">
        <v>77</v>
      </c>
      <c r="GE24" t="s">
        <v>32</v>
      </c>
      <c r="GF24" s="14" t="s">
        <v>77</v>
      </c>
      <c r="GG24" t="s">
        <v>32</v>
      </c>
      <c r="GH24" s="14" t="s">
        <v>77</v>
      </c>
      <c r="GI24" t="s">
        <v>32</v>
      </c>
      <c r="GJ24" s="14" t="s">
        <v>77</v>
      </c>
      <c r="GK24" t="s">
        <v>32</v>
      </c>
      <c r="GL24" s="14" t="s">
        <v>77</v>
      </c>
      <c r="GM24" t="s">
        <v>32</v>
      </c>
      <c r="GN24" s="14" t="s">
        <v>77</v>
      </c>
      <c r="GO24" t="s">
        <v>32</v>
      </c>
      <c r="GP24" s="14" t="s">
        <v>77</v>
      </c>
      <c r="GQ24" t="s">
        <v>32</v>
      </c>
      <c r="GR24" s="14" t="s">
        <v>77</v>
      </c>
      <c r="GS24" t="s">
        <v>32</v>
      </c>
      <c r="GT24" s="14" t="s">
        <v>77</v>
      </c>
      <c r="GU24" t="s">
        <v>32</v>
      </c>
      <c r="GV24" s="14" t="s">
        <v>77</v>
      </c>
      <c r="GW24" t="s">
        <v>32</v>
      </c>
      <c r="GX24" s="14" t="s">
        <v>77</v>
      </c>
      <c r="GY24" t="s">
        <v>32</v>
      </c>
      <c r="GZ24" s="14" t="s">
        <v>77</v>
      </c>
      <c r="HA24" t="s">
        <v>32</v>
      </c>
      <c r="HB24" s="14" t="s">
        <v>77</v>
      </c>
      <c r="HC24" t="s">
        <v>32</v>
      </c>
      <c r="HD24" s="14" t="s">
        <v>77</v>
      </c>
      <c r="HE24" t="s">
        <v>32</v>
      </c>
      <c r="HF24" s="14" t="s">
        <v>77</v>
      </c>
      <c r="HG24" t="s">
        <v>32</v>
      </c>
      <c r="HH24" s="14" t="s">
        <v>77</v>
      </c>
      <c r="HI24" t="s">
        <v>32</v>
      </c>
      <c r="HJ24" s="14" t="s">
        <v>77</v>
      </c>
      <c r="HK24" t="s">
        <v>32</v>
      </c>
      <c r="HL24" s="14" t="s">
        <v>77</v>
      </c>
      <c r="HM24" t="s">
        <v>32</v>
      </c>
      <c r="HN24" s="14" t="s">
        <v>77</v>
      </c>
      <c r="HO24" t="s">
        <v>32</v>
      </c>
      <c r="HP24" s="14" t="s">
        <v>77</v>
      </c>
      <c r="HQ24" t="s">
        <v>32</v>
      </c>
      <c r="HR24" s="14" t="s">
        <v>77</v>
      </c>
      <c r="HS24" t="s">
        <v>32</v>
      </c>
      <c r="HT24" s="14" t="s">
        <v>77</v>
      </c>
      <c r="HU24" t="s">
        <v>32</v>
      </c>
      <c r="HV24" s="14" t="s">
        <v>77</v>
      </c>
      <c r="HW24" t="s">
        <v>32</v>
      </c>
      <c r="HX24" s="14" t="s">
        <v>77</v>
      </c>
      <c r="HY24" t="s">
        <v>32</v>
      </c>
      <c r="HZ24" s="14" t="s">
        <v>77</v>
      </c>
      <c r="IA24" t="s">
        <v>32</v>
      </c>
      <c r="IB24" s="14" t="s">
        <v>77</v>
      </c>
      <c r="IC24" t="s">
        <v>32</v>
      </c>
      <c r="ID24" s="14" t="s">
        <v>77</v>
      </c>
      <c r="IE24" t="s">
        <v>32</v>
      </c>
      <c r="IF24" s="14" t="s">
        <v>77</v>
      </c>
      <c r="IG24" t="s">
        <v>32</v>
      </c>
      <c r="IH24" s="14" t="s">
        <v>77</v>
      </c>
      <c r="II24" t="s">
        <v>32</v>
      </c>
      <c r="IJ24" s="14" t="s">
        <v>77</v>
      </c>
      <c r="IK24" t="s">
        <v>32</v>
      </c>
      <c r="IL24" s="14" t="s">
        <v>77</v>
      </c>
      <c r="IM24" t="s">
        <v>32</v>
      </c>
      <c r="IN24" s="14" t="s">
        <v>77</v>
      </c>
      <c r="IO24" t="s">
        <v>32</v>
      </c>
      <c r="IP24" s="14" t="s">
        <v>77</v>
      </c>
      <c r="IQ24" t="s">
        <v>32</v>
      </c>
      <c r="IR24" s="14" t="s">
        <v>77</v>
      </c>
      <c r="IS24" t="s">
        <v>32</v>
      </c>
      <c r="IT24" s="14" t="s">
        <v>77</v>
      </c>
      <c r="IU24" t="s">
        <v>32</v>
      </c>
      <c r="IV24" s="14" t="s">
        <v>77</v>
      </c>
    </row>
    <row r="26" spans="1:256" x14ac:dyDescent="0.15">
      <c r="A26" t="s">
        <v>78</v>
      </c>
      <c r="B26" s="14" t="s">
        <v>135</v>
      </c>
      <c r="C26" t="s">
        <v>78</v>
      </c>
      <c r="D26" s="14" t="s">
        <v>79</v>
      </c>
      <c r="E26" t="s">
        <v>78</v>
      </c>
      <c r="F26" s="14" t="s">
        <v>79</v>
      </c>
      <c r="G26" t="s">
        <v>78</v>
      </c>
      <c r="H26" s="14" t="s">
        <v>79</v>
      </c>
      <c r="I26" t="s">
        <v>78</v>
      </c>
      <c r="J26" s="14" t="s">
        <v>79</v>
      </c>
      <c r="K26" t="s">
        <v>78</v>
      </c>
      <c r="L26" s="14" t="s">
        <v>79</v>
      </c>
      <c r="M26" t="s">
        <v>78</v>
      </c>
      <c r="N26" s="14" t="s">
        <v>79</v>
      </c>
      <c r="O26" t="s">
        <v>78</v>
      </c>
      <c r="P26" s="14" t="s">
        <v>79</v>
      </c>
      <c r="Q26" t="s">
        <v>78</v>
      </c>
      <c r="R26" s="14" t="s">
        <v>79</v>
      </c>
      <c r="S26" t="s">
        <v>78</v>
      </c>
      <c r="T26" s="14" t="s">
        <v>79</v>
      </c>
      <c r="U26" t="s">
        <v>78</v>
      </c>
      <c r="V26" s="14" t="s">
        <v>79</v>
      </c>
      <c r="W26" t="s">
        <v>78</v>
      </c>
      <c r="X26" s="14" t="s">
        <v>79</v>
      </c>
      <c r="Y26" t="s">
        <v>78</v>
      </c>
      <c r="Z26" s="14" t="s">
        <v>79</v>
      </c>
      <c r="AA26" t="s">
        <v>78</v>
      </c>
      <c r="AB26" s="14" t="s">
        <v>79</v>
      </c>
      <c r="AC26" t="s">
        <v>78</v>
      </c>
      <c r="AD26" s="14" t="s">
        <v>79</v>
      </c>
      <c r="AE26" t="s">
        <v>78</v>
      </c>
      <c r="AF26" s="14" t="s">
        <v>79</v>
      </c>
      <c r="AG26" t="s">
        <v>78</v>
      </c>
      <c r="AH26" s="14" t="s">
        <v>79</v>
      </c>
      <c r="AI26" t="s">
        <v>78</v>
      </c>
      <c r="AJ26" s="14" t="s">
        <v>79</v>
      </c>
      <c r="AK26" t="s">
        <v>78</v>
      </c>
      <c r="AL26" s="14" t="s">
        <v>79</v>
      </c>
      <c r="AM26" t="s">
        <v>78</v>
      </c>
      <c r="AN26" s="14" t="s">
        <v>79</v>
      </c>
      <c r="AO26" t="s">
        <v>78</v>
      </c>
      <c r="AP26" s="14" t="s">
        <v>79</v>
      </c>
      <c r="AQ26" t="s">
        <v>78</v>
      </c>
      <c r="AR26" s="14" t="s">
        <v>79</v>
      </c>
      <c r="AS26" t="s">
        <v>78</v>
      </c>
      <c r="AT26" s="14" t="s">
        <v>79</v>
      </c>
      <c r="AU26" t="s">
        <v>78</v>
      </c>
      <c r="AV26" s="14" t="s">
        <v>79</v>
      </c>
      <c r="AW26" t="s">
        <v>78</v>
      </c>
      <c r="AX26" s="14" t="s">
        <v>79</v>
      </c>
      <c r="AY26" t="s">
        <v>78</v>
      </c>
      <c r="AZ26" s="14" t="s">
        <v>79</v>
      </c>
      <c r="BA26" t="s">
        <v>78</v>
      </c>
      <c r="BB26" s="14" t="s">
        <v>79</v>
      </c>
      <c r="BC26" t="s">
        <v>78</v>
      </c>
      <c r="BD26" s="14" t="s">
        <v>79</v>
      </c>
      <c r="BE26" t="s">
        <v>78</v>
      </c>
      <c r="BF26" s="14" t="s">
        <v>79</v>
      </c>
      <c r="BG26" t="s">
        <v>78</v>
      </c>
      <c r="BH26" s="14" t="s">
        <v>79</v>
      </c>
      <c r="BI26" t="s">
        <v>78</v>
      </c>
      <c r="BJ26" s="14" t="s">
        <v>79</v>
      </c>
      <c r="BK26" t="s">
        <v>78</v>
      </c>
      <c r="BL26" s="14" t="s">
        <v>79</v>
      </c>
      <c r="BM26" t="s">
        <v>78</v>
      </c>
      <c r="BN26" s="14" t="s">
        <v>79</v>
      </c>
      <c r="BO26" t="s">
        <v>78</v>
      </c>
      <c r="BP26" s="14" t="s">
        <v>79</v>
      </c>
      <c r="BQ26" t="s">
        <v>78</v>
      </c>
      <c r="BR26" s="14" t="s">
        <v>79</v>
      </c>
      <c r="BS26" t="s">
        <v>78</v>
      </c>
      <c r="BT26" s="14" t="s">
        <v>79</v>
      </c>
      <c r="BU26" t="s">
        <v>78</v>
      </c>
      <c r="BV26" s="14" t="s">
        <v>79</v>
      </c>
      <c r="BW26" t="s">
        <v>78</v>
      </c>
      <c r="BX26" s="14" t="s">
        <v>79</v>
      </c>
      <c r="BY26" t="s">
        <v>78</v>
      </c>
      <c r="BZ26" s="14" t="s">
        <v>79</v>
      </c>
      <c r="CA26" t="s">
        <v>78</v>
      </c>
      <c r="CB26" s="14" t="s">
        <v>79</v>
      </c>
      <c r="CC26" t="s">
        <v>78</v>
      </c>
      <c r="CD26" s="14" t="s">
        <v>79</v>
      </c>
      <c r="CE26" t="s">
        <v>78</v>
      </c>
      <c r="CF26" s="14" t="s">
        <v>79</v>
      </c>
      <c r="CG26" t="s">
        <v>78</v>
      </c>
      <c r="CH26" s="14" t="s">
        <v>79</v>
      </c>
      <c r="CI26" t="s">
        <v>78</v>
      </c>
      <c r="CJ26" s="14" t="s">
        <v>79</v>
      </c>
      <c r="CK26" t="s">
        <v>78</v>
      </c>
      <c r="CL26" s="14" t="s">
        <v>79</v>
      </c>
      <c r="CM26" t="s">
        <v>78</v>
      </c>
      <c r="CN26" s="14" t="s">
        <v>79</v>
      </c>
      <c r="CO26" t="s">
        <v>78</v>
      </c>
      <c r="CP26" s="14" t="s">
        <v>79</v>
      </c>
      <c r="CQ26" t="s">
        <v>78</v>
      </c>
      <c r="CR26" s="14" t="s">
        <v>79</v>
      </c>
      <c r="CS26" t="s">
        <v>78</v>
      </c>
      <c r="CT26" s="14" t="s">
        <v>79</v>
      </c>
      <c r="CU26" t="s">
        <v>78</v>
      </c>
      <c r="CV26" s="14" t="s">
        <v>79</v>
      </c>
      <c r="CW26" t="s">
        <v>78</v>
      </c>
      <c r="CX26" s="14" t="s">
        <v>79</v>
      </c>
      <c r="CY26" t="s">
        <v>78</v>
      </c>
      <c r="CZ26" s="14" t="s">
        <v>79</v>
      </c>
      <c r="DA26" t="s">
        <v>78</v>
      </c>
      <c r="DB26" s="14" t="s">
        <v>79</v>
      </c>
      <c r="DC26" t="s">
        <v>78</v>
      </c>
      <c r="DD26" s="14" t="s">
        <v>79</v>
      </c>
      <c r="DE26" t="s">
        <v>78</v>
      </c>
      <c r="DF26" s="14" t="s">
        <v>79</v>
      </c>
      <c r="DG26" t="s">
        <v>78</v>
      </c>
      <c r="DH26" s="14" t="s">
        <v>79</v>
      </c>
      <c r="DI26" t="s">
        <v>78</v>
      </c>
      <c r="DJ26" s="14" t="s">
        <v>79</v>
      </c>
      <c r="DK26" t="s">
        <v>78</v>
      </c>
      <c r="DL26" s="14" t="s">
        <v>79</v>
      </c>
      <c r="DM26" t="s">
        <v>78</v>
      </c>
      <c r="DN26" s="14" t="s">
        <v>79</v>
      </c>
      <c r="DO26" t="s">
        <v>78</v>
      </c>
      <c r="DP26" s="14" t="s">
        <v>79</v>
      </c>
      <c r="DQ26" t="s">
        <v>78</v>
      </c>
      <c r="DR26" s="14" t="s">
        <v>79</v>
      </c>
      <c r="DS26" t="s">
        <v>78</v>
      </c>
      <c r="DT26" s="14" t="s">
        <v>79</v>
      </c>
      <c r="DU26" t="s">
        <v>78</v>
      </c>
      <c r="DV26" s="14" t="s">
        <v>79</v>
      </c>
      <c r="DW26" t="s">
        <v>78</v>
      </c>
      <c r="DX26" s="14" t="s">
        <v>79</v>
      </c>
      <c r="DY26" t="s">
        <v>78</v>
      </c>
      <c r="DZ26" s="14" t="s">
        <v>79</v>
      </c>
      <c r="EA26" t="s">
        <v>78</v>
      </c>
      <c r="EB26" s="14" t="s">
        <v>79</v>
      </c>
      <c r="EC26" t="s">
        <v>78</v>
      </c>
      <c r="ED26" s="14" t="s">
        <v>79</v>
      </c>
      <c r="EE26" t="s">
        <v>78</v>
      </c>
      <c r="EF26" s="14" t="s">
        <v>79</v>
      </c>
      <c r="EG26" t="s">
        <v>78</v>
      </c>
      <c r="EH26" s="14" t="s">
        <v>79</v>
      </c>
      <c r="EI26" t="s">
        <v>78</v>
      </c>
      <c r="EJ26" s="14" t="s">
        <v>79</v>
      </c>
      <c r="EK26" t="s">
        <v>78</v>
      </c>
      <c r="EL26" s="14" t="s">
        <v>79</v>
      </c>
      <c r="EM26" t="s">
        <v>78</v>
      </c>
      <c r="EN26" s="14" t="s">
        <v>79</v>
      </c>
      <c r="EO26" t="s">
        <v>78</v>
      </c>
      <c r="EP26" s="14" t="s">
        <v>79</v>
      </c>
      <c r="EQ26" t="s">
        <v>78</v>
      </c>
      <c r="ER26" s="14" t="s">
        <v>79</v>
      </c>
      <c r="ES26" t="s">
        <v>78</v>
      </c>
      <c r="ET26" s="14" t="s">
        <v>79</v>
      </c>
      <c r="EU26" t="s">
        <v>78</v>
      </c>
      <c r="EV26" s="14" t="s">
        <v>79</v>
      </c>
      <c r="EW26" t="s">
        <v>78</v>
      </c>
      <c r="EX26" s="14" t="s">
        <v>79</v>
      </c>
      <c r="EY26" t="s">
        <v>78</v>
      </c>
      <c r="EZ26" s="14" t="s">
        <v>79</v>
      </c>
      <c r="FA26" t="s">
        <v>78</v>
      </c>
      <c r="FB26" s="14" t="s">
        <v>79</v>
      </c>
      <c r="FC26" t="s">
        <v>78</v>
      </c>
      <c r="FD26" s="14" t="s">
        <v>79</v>
      </c>
      <c r="FE26" t="s">
        <v>78</v>
      </c>
      <c r="FF26" s="14" t="s">
        <v>79</v>
      </c>
      <c r="FG26" t="s">
        <v>78</v>
      </c>
      <c r="FH26" s="14" t="s">
        <v>79</v>
      </c>
      <c r="FI26" t="s">
        <v>78</v>
      </c>
      <c r="FJ26" s="14" t="s">
        <v>79</v>
      </c>
      <c r="FK26" t="s">
        <v>78</v>
      </c>
      <c r="FL26" s="14" t="s">
        <v>79</v>
      </c>
      <c r="FM26" t="s">
        <v>78</v>
      </c>
      <c r="FN26" s="14" t="s">
        <v>79</v>
      </c>
      <c r="FO26" t="s">
        <v>78</v>
      </c>
      <c r="FP26" s="14" t="s">
        <v>79</v>
      </c>
      <c r="FQ26" t="s">
        <v>78</v>
      </c>
      <c r="FR26" s="14" t="s">
        <v>79</v>
      </c>
      <c r="FS26" t="s">
        <v>78</v>
      </c>
      <c r="FT26" s="14" t="s">
        <v>79</v>
      </c>
      <c r="FU26" t="s">
        <v>78</v>
      </c>
      <c r="FV26" s="14" t="s">
        <v>79</v>
      </c>
      <c r="FW26" t="s">
        <v>78</v>
      </c>
      <c r="FX26" s="14" t="s">
        <v>79</v>
      </c>
      <c r="FY26" t="s">
        <v>78</v>
      </c>
      <c r="FZ26" s="14" t="s">
        <v>79</v>
      </c>
      <c r="GA26" t="s">
        <v>78</v>
      </c>
      <c r="GB26" s="14" t="s">
        <v>79</v>
      </c>
      <c r="GC26" t="s">
        <v>78</v>
      </c>
      <c r="GD26" s="14" t="s">
        <v>79</v>
      </c>
      <c r="GE26" t="s">
        <v>78</v>
      </c>
      <c r="GF26" s="14" t="s">
        <v>79</v>
      </c>
      <c r="GG26" t="s">
        <v>78</v>
      </c>
      <c r="GH26" s="14" t="s">
        <v>79</v>
      </c>
      <c r="GI26" t="s">
        <v>78</v>
      </c>
      <c r="GJ26" s="14" t="s">
        <v>79</v>
      </c>
      <c r="GK26" t="s">
        <v>78</v>
      </c>
      <c r="GL26" s="14" t="s">
        <v>79</v>
      </c>
      <c r="GM26" t="s">
        <v>78</v>
      </c>
      <c r="GN26" s="14" t="s">
        <v>79</v>
      </c>
      <c r="GO26" t="s">
        <v>78</v>
      </c>
      <c r="GP26" s="14" t="s">
        <v>79</v>
      </c>
      <c r="GQ26" t="s">
        <v>78</v>
      </c>
      <c r="GR26" s="14" t="s">
        <v>79</v>
      </c>
      <c r="GS26" t="s">
        <v>78</v>
      </c>
      <c r="GT26" s="14" t="s">
        <v>79</v>
      </c>
      <c r="GU26" t="s">
        <v>78</v>
      </c>
      <c r="GV26" s="14" t="s">
        <v>79</v>
      </c>
      <c r="GW26" t="s">
        <v>78</v>
      </c>
      <c r="GX26" s="14" t="s">
        <v>79</v>
      </c>
      <c r="GY26" t="s">
        <v>78</v>
      </c>
      <c r="GZ26" s="14" t="s">
        <v>79</v>
      </c>
      <c r="HA26" t="s">
        <v>78</v>
      </c>
      <c r="HB26" s="14" t="s">
        <v>79</v>
      </c>
      <c r="HC26" t="s">
        <v>78</v>
      </c>
      <c r="HD26" s="14" t="s">
        <v>79</v>
      </c>
      <c r="HE26" t="s">
        <v>78</v>
      </c>
      <c r="HF26" s="14" t="s">
        <v>79</v>
      </c>
      <c r="HG26" t="s">
        <v>78</v>
      </c>
      <c r="HH26" s="14" t="s">
        <v>79</v>
      </c>
      <c r="HI26" t="s">
        <v>78</v>
      </c>
      <c r="HJ26" s="14" t="s">
        <v>79</v>
      </c>
      <c r="HK26" t="s">
        <v>78</v>
      </c>
      <c r="HL26" s="14" t="s">
        <v>79</v>
      </c>
      <c r="HM26" t="s">
        <v>78</v>
      </c>
      <c r="HN26" s="14" t="s">
        <v>79</v>
      </c>
      <c r="HO26" t="s">
        <v>78</v>
      </c>
      <c r="HP26" s="14" t="s">
        <v>79</v>
      </c>
      <c r="HQ26" t="s">
        <v>78</v>
      </c>
      <c r="HR26" s="14" t="s">
        <v>79</v>
      </c>
      <c r="HS26" t="s">
        <v>78</v>
      </c>
      <c r="HT26" s="14" t="s">
        <v>79</v>
      </c>
      <c r="HU26" t="s">
        <v>78</v>
      </c>
      <c r="HV26" s="14" t="s">
        <v>79</v>
      </c>
      <c r="HW26" t="s">
        <v>78</v>
      </c>
      <c r="HX26" s="14" t="s">
        <v>79</v>
      </c>
      <c r="HY26" t="s">
        <v>78</v>
      </c>
      <c r="HZ26" s="14" t="s">
        <v>79</v>
      </c>
      <c r="IA26" t="s">
        <v>78</v>
      </c>
      <c r="IB26" s="14" t="s">
        <v>79</v>
      </c>
      <c r="IC26" t="s">
        <v>78</v>
      </c>
      <c r="ID26" s="14" t="s">
        <v>79</v>
      </c>
      <c r="IE26" t="s">
        <v>78</v>
      </c>
      <c r="IF26" s="14" t="s">
        <v>79</v>
      </c>
      <c r="IG26" t="s">
        <v>78</v>
      </c>
      <c r="IH26" s="14" t="s">
        <v>79</v>
      </c>
      <c r="II26" t="s">
        <v>78</v>
      </c>
      <c r="IJ26" s="14" t="s">
        <v>79</v>
      </c>
      <c r="IK26" t="s">
        <v>78</v>
      </c>
      <c r="IL26" s="14" t="s">
        <v>79</v>
      </c>
      <c r="IM26" t="s">
        <v>78</v>
      </c>
      <c r="IN26" s="14" t="s">
        <v>79</v>
      </c>
      <c r="IO26" t="s">
        <v>78</v>
      </c>
      <c r="IP26" s="14" t="s">
        <v>79</v>
      </c>
      <c r="IQ26" t="s">
        <v>78</v>
      </c>
      <c r="IR26" s="14" t="s">
        <v>79</v>
      </c>
      <c r="IS26" t="s">
        <v>78</v>
      </c>
      <c r="IT26" s="14" t="s">
        <v>79</v>
      </c>
      <c r="IU26" t="s">
        <v>78</v>
      </c>
      <c r="IV26" s="14" t="s">
        <v>79</v>
      </c>
    </row>
    <row r="28" spans="1:256" x14ac:dyDescent="0.15">
      <c r="A28" t="s">
        <v>30</v>
      </c>
      <c r="B28" t="s">
        <v>109</v>
      </c>
      <c r="C28" t="s">
        <v>30</v>
      </c>
      <c r="D28" t="s">
        <v>80</v>
      </c>
      <c r="E28" t="s">
        <v>30</v>
      </c>
      <c r="F28" t="s">
        <v>80</v>
      </c>
      <c r="G28" t="s">
        <v>30</v>
      </c>
      <c r="H28" t="s">
        <v>80</v>
      </c>
      <c r="I28" t="s">
        <v>30</v>
      </c>
      <c r="J28" t="s">
        <v>80</v>
      </c>
      <c r="K28" t="s">
        <v>30</v>
      </c>
      <c r="L28" t="s">
        <v>80</v>
      </c>
      <c r="M28" t="s">
        <v>30</v>
      </c>
      <c r="N28" t="s">
        <v>80</v>
      </c>
      <c r="O28" t="s">
        <v>30</v>
      </c>
      <c r="P28" t="s">
        <v>80</v>
      </c>
      <c r="Q28" t="s">
        <v>30</v>
      </c>
      <c r="R28" t="s">
        <v>80</v>
      </c>
      <c r="S28" t="s">
        <v>30</v>
      </c>
      <c r="T28" t="s">
        <v>80</v>
      </c>
      <c r="U28" t="s">
        <v>30</v>
      </c>
      <c r="V28" t="s">
        <v>80</v>
      </c>
      <c r="W28" t="s">
        <v>30</v>
      </c>
      <c r="X28" t="s">
        <v>80</v>
      </c>
      <c r="Y28" t="s">
        <v>30</v>
      </c>
      <c r="Z28" t="s">
        <v>80</v>
      </c>
      <c r="AA28" t="s">
        <v>30</v>
      </c>
      <c r="AB28" t="s">
        <v>80</v>
      </c>
      <c r="AC28" t="s">
        <v>30</v>
      </c>
      <c r="AD28" t="s">
        <v>80</v>
      </c>
      <c r="AE28" t="s">
        <v>30</v>
      </c>
      <c r="AF28" t="s">
        <v>80</v>
      </c>
      <c r="AG28" t="s">
        <v>30</v>
      </c>
      <c r="AH28" t="s">
        <v>80</v>
      </c>
      <c r="AI28" t="s">
        <v>30</v>
      </c>
      <c r="AJ28" t="s">
        <v>80</v>
      </c>
      <c r="AK28" t="s">
        <v>30</v>
      </c>
      <c r="AL28" t="s">
        <v>80</v>
      </c>
      <c r="AM28" t="s">
        <v>30</v>
      </c>
      <c r="AN28" t="s">
        <v>80</v>
      </c>
      <c r="AO28" t="s">
        <v>30</v>
      </c>
      <c r="AP28" t="s">
        <v>80</v>
      </c>
      <c r="AQ28" t="s">
        <v>30</v>
      </c>
      <c r="AR28" t="s">
        <v>80</v>
      </c>
      <c r="AS28" t="s">
        <v>30</v>
      </c>
      <c r="AT28" t="s">
        <v>80</v>
      </c>
      <c r="AU28" t="s">
        <v>30</v>
      </c>
      <c r="AV28" t="s">
        <v>80</v>
      </c>
      <c r="AW28" t="s">
        <v>30</v>
      </c>
      <c r="AX28" t="s">
        <v>80</v>
      </c>
      <c r="AY28" t="s">
        <v>30</v>
      </c>
      <c r="AZ28" t="s">
        <v>80</v>
      </c>
      <c r="BA28" t="s">
        <v>30</v>
      </c>
      <c r="BB28" t="s">
        <v>80</v>
      </c>
      <c r="BC28" t="s">
        <v>30</v>
      </c>
      <c r="BD28" t="s">
        <v>80</v>
      </c>
      <c r="BE28" t="s">
        <v>30</v>
      </c>
      <c r="BF28" t="s">
        <v>80</v>
      </c>
      <c r="BG28" t="s">
        <v>30</v>
      </c>
      <c r="BH28" t="s">
        <v>80</v>
      </c>
      <c r="BI28" t="s">
        <v>30</v>
      </c>
      <c r="BJ28" t="s">
        <v>80</v>
      </c>
      <c r="BK28" t="s">
        <v>30</v>
      </c>
      <c r="BL28" t="s">
        <v>80</v>
      </c>
      <c r="BM28" t="s">
        <v>30</v>
      </c>
      <c r="BN28" t="s">
        <v>80</v>
      </c>
      <c r="BO28" t="s">
        <v>30</v>
      </c>
      <c r="BP28" t="s">
        <v>80</v>
      </c>
      <c r="BQ28" t="s">
        <v>30</v>
      </c>
      <c r="BR28" t="s">
        <v>80</v>
      </c>
      <c r="BS28" t="s">
        <v>30</v>
      </c>
      <c r="BT28" t="s">
        <v>80</v>
      </c>
      <c r="BU28" t="s">
        <v>30</v>
      </c>
      <c r="BV28" t="s">
        <v>80</v>
      </c>
      <c r="BW28" t="s">
        <v>30</v>
      </c>
      <c r="BX28" t="s">
        <v>80</v>
      </c>
      <c r="BY28" t="s">
        <v>30</v>
      </c>
      <c r="BZ28" t="s">
        <v>80</v>
      </c>
      <c r="CA28" t="s">
        <v>30</v>
      </c>
      <c r="CB28" t="s">
        <v>80</v>
      </c>
      <c r="CC28" t="s">
        <v>30</v>
      </c>
      <c r="CD28" t="s">
        <v>80</v>
      </c>
      <c r="CE28" t="s">
        <v>30</v>
      </c>
      <c r="CF28" t="s">
        <v>80</v>
      </c>
      <c r="CG28" t="s">
        <v>30</v>
      </c>
      <c r="CH28" t="s">
        <v>80</v>
      </c>
      <c r="CI28" t="s">
        <v>30</v>
      </c>
      <c r="CJ28" t="s">
        <v>80</v>
      </c>
      <c r="CK28" t="s">
        <v>30</v>
      </c>
      <c r="CL28" t="s">
        <v>80</v>
      </c>
      <c r="CM28" t="s">
        <v>30</v>
      </c>
      <c r="CN28" t="s">
        <v>80</v>
      </c>
      <c r="CO28" t="s">
        <v>30</v>
      </c>
      <c r="CP28" t="s">
        <v>80</v>
      </c>
      <c r="CQ28" t="s">
        <v>30</v>
      </c>
      <c r="CR28" t="s">
        <v>80</v>
      </c>
      <c r="CS28" t="s">
        <v>30</v>
      </c>
      <c r="CT28" t="s">
        <v>80</v>
      </c>
      <c r="CU28" t="s">
        <v>30</v>
      </c>
      <c r="CV28" t="s">
        <v>80</v>
      </c>
      <c r="CW28" t="s">
        <v>30</v>
      </c>
      <c r="CX28" t="s">
        <v>80</v>
      </c>
      <c r="CY28" t="s">
        <v>30</v>
      </c>
      <c r="CZ28" t="s">
        <v>80</v>
      </c>
      <c r="DA28" t="s">
        <v>30</v>
      </c>
      <c r="DB28" t="s">
        <v>80</v>
      </c>
      <c r="DC28" t="s">
        <v>30</v>
      </c>
      <c r="DD28" t="s">
        <v>80</v>
      </c>
      <c r="DE28" t="s">
        <v>30</v>
      </c>
      <c r="DF28" t="s">
        <v>80</v>
      </c>
      <c r="DG28" t="s">
        <v>30</v>
      </c>
      <c r="DH28" t="s">
        <v>80</v>
      </c>
      <c r="DI28" t="s">
        <v>30</v>
      </c>
      <c r="DJ28" t="s">
        <v>80</v>
      </c>
      <c r="DK28" t="s">
        <v>30</v>
      </c>
      <c r="DL28" t="s">
        <v>80</v>
      </c>
      <c r="DM28" t="s">
        <v>30</v>
      </c>
      <c r="DN28" t="s">
        <v>80</v>
      </c>
      <c r="DO28" t="s">
        <v>30</v>
      </c>
      <c r="DP28" t="s">
        <v>80</v>
      </c>
      <c r="DQ28" t="s">
        <v>30</v>
      </c>
      <c r="DR28" t="s">
        <v>80</v>
      </c>
      <c r="DS28" t="s">
        <v>30</v>
      </c>
      <c r="DT28" t="s">
        <v>80</v>
      </c>
      <c r="DU28" t="s">
        <v>30</v>
      </c>
      <c r="DV28" t="s">
        <v>80</v>
      </c>
      <c r="DW28" t="s">
        <v>30</v>
      </c>
      <c r="DX28" t="s">
        <v>80</v>
      </c>
      <c r="DY28" t="s">
        <v>30</v>
      </c>
      <c r="DZ28" t="s">
        <v>80</v>
      </c>
      <c r="EA28" t="s">
        <v>30</v>
      </c>
      <c r="EB28" t="s">
        <v>80</v>
      </c>
      <c r="EC28" t="s">
        <v>30</v>
      </c>
      <c r="ED28" t="s">
        <v>80</v>
      </c>
      <c r="EE28" t="s">
        <v>30</v>
      </c>
      <c r="EF28" t="s">
        <v>80</v>
      </c>
      <c r="EG28" t="s">
        <v>30</v>
      </c>
      <c r="EH28" t="s">
        <v>80</v>
      </c>
      <c r="EI28" t="s">
        <v>30</v>
      </c>
      <c r="EJ28" t="s">
        <v>80</v>
      </c>
      <c r="EK28" t="s">
        <v>30</v>
      </c>
      <c r="EL28" t="s">
        <v>80</v>
      </c>
      <c r="EM28" t="s">
        <v>30</v>
      </c>
      <c r="EN28" t="s">
        <v>80</v>
      </c>
      <c r="EO28" t="s">
        <v>30</v>
      </c>
      <c r="EP28" t="s">
        <v>80</v>
      </c>
      <c r="EQ28" t="s">
        <v>30</v>
      </c>
      <c r="ER28" t="s">
        <v>80</v>
      </c>
      <c r="ES28" t="s">
        <v>30</v>
      </c>
      <c r="ET28" t="s">
        <v>80</v>
      </c>
      <c r="EU28" t="s">
        <v>30</v>
      </c>
      <c r="EV28" t="s">
        <v>80</v>
      </c>
      <c r="EW28" t="s">
        <v>30</v>
      </c>
      <c r="EX28" t="s">
        <v>80</v>
      </c>
      <c r="EY28" t="s">
        <v>30</v>
      </c>
      <c r="EZ28" t="s">
        <v>80</v>
      </c>
      <c r="FA28" t="s">
        <v>30</v>
      </c>
      <c r="FB28" t="s">
        <v>80</v>
      </c>
      <c r="FC28" t="s">
        <v>30</v>
      </c>
      <c r="FD28" t="s">
        <v>80</v>
      </c>
      <c r="FE28" t="s">
        <v>30</v>
      </c>
      <c r="FF28" t="s">
        <v>80</v>
      </c>
      <c r="FG28" t="s">
        <v>30</v>
      </c>
      <c r="FH28" t="s">
        <v>80</v>
      </c>
      <c r="FI28" t="s">
        <v>30</v>
      </c>
      <c r="FJ28" t="s">
        <v>80</v>
      </c>
      <c r="FK28" t="s">
        <v>30</v>
      </c>
      <c r="FL28" t="s">
        <v>80</v>
      </c>
      <c r="FM28" t="s">
        <v>30</v>
      </c>
      <c r="FN28" t="s">
        <v>80</v>
      </c>
      <c r="FO28" t="s">
        <v>30</v>
      </c>
      <c r="FP28" t="s">
        <v>80</v>
      </c>
      <c r="FQ28" t="s">
        <v>30</v>
      </c>
      <c r="FR28" t="s">
        <v>80</v>
      </c>
      <c r="FS28" t="s">
        <v>30</v>
      </c>
      <c r="FT28" t="s">
        <v>80</v>
      </c>
      <c r="FU28" t="s">
        <v>30</v>
      </c>
      <c r="FV28" t="s">
        <v>80</v>
      </c>
      <c r="FW28" t="s">
        <v>30</v>
      </c>
      <c r="FX28" t="s">
        <v>80</v>
      </c>
      <c r="FY28" t="s">
        <v>30</v>
      </c>
      <c r="FZ28" t="s">
        <v>80</v>
      </c>
      <c r="GA28" t="s">
        <v>30</v>
      </c>
      <c r="GB28" t="s">
        <v>80</v>
      </c>
      <c r="GC28" t="s">
        <v>30</v>
      </c>
      <c r="GD28" t="s">
        <v>80</v>
      </c>
      <c r="GE28" t="s">
        <v>30</v>
      </c>
      <c r="GF28" t="s">
        <v>80</v>
      </c>
      <c r="GG28" t="s">
        <v>30</v>
      </c>
      <c r="GH28" t="s">
        <v>80</v>
      </c>
      <c r="GI28" t="s">
        <v>30</v>
      </c>
      <c r="GJ28" t="s">
        <v>80</v>
      </c>
      <c r="GK28" t="s">
        <v>30</v>
      </c>
      <c r="GL28" t="s">
        <v>80</v>
      </c>
      <c r="GM28" t="s">
        <v>30</v>
      </c>
      <c r="GN28" t="s">
        <v>80</v>
      </c>
      <c r="GO28" t="s">
        <v>30</v>
      </c>
      <c r="GP28" t="s">
        <v>80</v>
      </c>
      <c r="GQ28" t="s">
        <v>30</v>
      </c>
      <c r="GR28" t="s">
        <v>80</v>
      </c>
      <c r="GS28" t="s">
        <v>30</v>
      </c>
      <c r="GT28" t="s">
        <v>80</v>
      </c>
      <c r="GU28" t="s">
        <v>30</v>
      </c>
      <c r="GV28" t="s">
        <v>80</v>
      </c>
      <c r="GW28" t="s">
        <v>30</v>
      </c>
      <c r="GX28" t="s">
        <v>80</v>
      </c>
      <c r="GY28" t="s">
        <v>30</v>
      </c>
      <c r="GZ28" t="s">
        <v>80</v>
      </c>
      <c r="HA28" t="s">
        <v>30</v>
      </c>
      <c r="HB28" t="s">
        <v>80</v>
      </c>
      <c r="HC28" t="s">
        <v>30</v>
      </c>
      <c r="HD28" t="s">
        <v>80</v>
      </c>
      <c r="HE28" t="s">
        <v>30</v>
      </c>
      <c r="HF28" t="s">
        <v>80</v>
      </c>
      <c r="HG28" t="s">
        <v>30</v>
      </c>
      <c r="HH28" t="s">
        <v>80</v>
      </c>
      <c r="HI28" t="s">
        <v>30</v>
      </c>
      <c r="HJ28" t="s">
        <v>80</v>
      </c>
      <c r="HK28" t="s">
        <v>30</v>
      </c>
      <c r="HL28" t="s">
        <v>80</v>
      </c>
      <c r="HM28" t="s">
        <v>30</v>
      </c>
      <c r="HN28" t="s">
        <v>80</v>
      </c>
      <c r="HO28" t="s">
        <v>30</v>
      </c>
      <c r="HP28" t="s">
        <v>80</v>
      </c>
      <c r="HQ28" t="s">
        <v>30</v>
      </c>
      <c r="HR28" t="s">
        <v>80</v>
      </c>
      <c r="HS28" t="s">
        <v>30</v>
      </c>
      <c r="HT28" t="s">
        <v>80</v>
      </c>
      <c r="HU28" t="s">
        <v>30</v>
      </c>
      <c r="HV28" t="s">
        <v>80</v>
      </c>
      <c r="HW28" t="s">
        <v>30</v>
      </c>
      <c r="HX28" t="s">
        <v>80</v>
      </c>
      <c r="HY28" t="s">
        <v>30</v>
      </c>
      <c r="HZ28" t="s">
        <v>80</v>
      </c>
      <c r="IA28" t="s">
        <v>30</v>
      </c>
      <c r="IB28" t="s">
        <v>80</v>
      </c>
      <c r="IC28" t="s">
        <v>30</v>
      </c>
      <c r="ID28" t="s">
        <v>80</v>
      </c>
      <c r="IE28" t="s">
        <v>30</v>
      </c>
      <c r="IF28" t="s">
        <v>80</v>
      </c>
      <c r="IG28" t="s">
        <v>30</v>
      </c>
      <c r="IH28" t="s">
        <v>80</v>
      </c>
      <c r="II28" t="s">
        <v>30</v>
      </c>
      <c r="IJ28" t="s">
        <v>80</v>
      </c>
      <c r="IK28" t="s">
        <v>30</v>
      </c>
      <c r="IL28" t="s">
        <v>80</v>
      </c>
      <c r="IM28" t="s">
        <v>30</v>
      </c>
      <c r="IN28" t="s">
        <v>80</v>
      </c>
      <c r="IO28" t="s">
        <v>30</v>
      </c>
      <c r="IP28" t="s">
        <v>80</v>
      </c>
      <c r="IQ28" t="s">
        <v>30</v>
      </c>
      <c r="IR28" t="s">
        <v>80</v>
      </c>
      <c r="IS28" t="s">
        <v>30</v>
      </c>
      <c r="IT28" t="s">
        <v>80</v>
      </c>
      <c r="IU28" t="s">
        <v>30</v>
      </c>
      <c r="IV28" t="s">
        <v>80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2"/>
  <sheetViews>
    <sheetView view="pageLayout" topLeftCell="C3" zoomScale="160" zoomScaleNormal="75" zoomScaleSheetLayoutView="75" zoomScalePageLayoutView="160" workbookViewId="0">
      <selection activeCell="B50" sqref="B50"/>
    </sheetView>
  </sheetViews>
  <sheetFormatPr defaultColWidth="9" defaultRowHeight="18.75" x14ac:dyDescent="0.2"/>
  <cols>
    <col min="1" max="1" width="6.125" style="2" bestFit="1" customWidth="1"/>
    <col min="2" max="2" width="26.125" style="4" bestFit="1" customWidth="1"/>
    <col min="3" max="3" width="8.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5" customWidth="1"/>
    <col min="10" max="11" width="9" style="34"/>
    <col min="12" max="16384" width="9" style="2"/>
  </cols>
  <sheetData>
    <row r="1" spans="1:9" ht="11.25" customHeight="1" x14ac:dyDescent="0.2"/>
    <row r="2" spans="1:9" x14ac:dyDescent="0.2">
      <c r="A2" s="1">
        <v>1</v>
      </c>
      <c r="B2" s="32" t="s">
        <v>90</v>
      </c>
      <c r="D2" s="28" t="s">
        <v>90</v>
      </c>
      <c r="E2" s="3" t="s">
        <v>182</v>
      </c>
      <c r="F2" s="3" t="s">
        <v>122</v>
      </c>
      <c r="G2" s="27"/>
      <c r="I2" s="24"/>
    </row>
    <row r="3" spans="1:9" ht="11.25" customHeight="1" x14ac:dyDescent="0.15">
      <c r="A3" s="3"/>
      <c r="B3" s="2"/>
      <c r="E3" s="3"/>
      <c r="F3" s="3"/>
      <c r="I3" s="4"/>
    </row>
    <row r="4" spans="1:9" x14ac:dyDescent="0.2">
      <c r="A4" s="1">
        <v>2</v>
      </c>
      <c r="B4" s="24" t="s">
        <v>97</v>
      </c>
      <c r="D4" s="28" t="s">
        <v>86</v>
      </c>
      <c r="E4" s="3" t="s">
        <v>182</v>
      </c>
      <c r="F4" s="3" t="s">
        <v>64</v>
      </c>
      <c r="G4" s="27"/>
      <c r="I4" s="24"/>
    </row>
    <row r="5" spans="1:9" ht="11.25" customHeight="1" x14ac:dyDescent="0.15">
      <c r="A5" s="3"/>
      <c r="B5" s="2"/>
      <c r="E5" s="3"/>
      <c r="F5" s="3"/>
      <c r="I5" s="4"/>
    </row>
    <row r="6" spans="1:9" x14ac:dyDescent="0.2">
      <c r="A6" s="1">
        <v>3</v>
      </c>
      <c r="B6" s="24" t="s">
        <v>56</v>
      </c>
      <c r="D6" s="24" t="s">
        <v>171</v>
      </c>
      <c r="E6" s="3" t="s">
        <v>183</v>
      </c>
      <c r="F6" s="3" t="s">
        <v>129</v>
      </c>
      <c r="G6" s="27"/>
      <c r="I6" s="24"/>
    </row>
    <row r="7" spans="1:9" ht="11.25" customHeight="1" x14ac:dyDescent="0.15">
      <c r="A7" s="3"/>
      <c r="B7" s="2"/>
      <c r="E7" s="3"/>
      <c r="F7" s="3"/>
      <c r="I7" s="4"/>
    </row>
    <row r="8" spans="1:9" x14ac:dyDescent="0.2">
      <c r="A8" s="1">
        <v>4</v>
      </c>
      <c r="B8" s="24" t="s">
        <v>28</v>
      </c>
      <c r="D8" s="28" t="s">
        <v>104</v>
      </c>
      <c r="E8" s="3" t="s">
        <v>183</v>
      </c>
      <c r="F8" s="3" t="s">
        <v>121</v>
      </c>
      <c r="G8" s="27"/>
      <c r="I8" s="24"/>
    </row>
    <row r="9" spans="1:9" ht="11.25" customHeight="1" x14ac:dyDescent="0.15">
      <c r="A9" s="3"/>
      <c r="B9" s="2"/>
      <c r="E9" s="3"/>
      <c r="F9" s="3"/>
      <c r="I9" s="4"/>
    </row>
    <row r="10" spans="1:9" x14ac:dyDescent="0.2">
      <c r="A10" s="1">
        <v>5</v>
      </c>
      <c r="B10" s="24" t="s">
        <v>130</v>
      </c>
      <c r="D10" s="24" t="s">
        <v>89</v>
      </c>
      <c r="E10" s="3" t="s">
        <v>184</v>
      </c>
      <c r="F10" s="3" t="s">
        <v>215</v>
      </c>
      <c r="G10" s="27"/>
      <c r="I10" s="24"/>
    </row>
    <row r="11" spans="1:9" ht="11.25" customHeight="1" x14ac:dyDescent="0.15">
      <c r="A11" s="3"/>
      <c r="B11" s="2"/>
      <c r="E11" s="3"/>
      <c r="F11" s="3"/>
      <c r="I11" s="4"/>
    </row>
    <row r="12" spans="1:9" x14ac:dyDescent="0.2">
      <c r="A12" s="1">
        <v>6</v>
      </c>
      <c r="B12" s="24" t="s">
        <v>48</v>
      </c>
      <c r="D12" s="24" t="s">
        <v>155</v>
      </c>
      <c r="E12" s="3" t="s">
        <v>184</v>
      </c>
      <c r="F12" s="3" t="s">
        <v>127</v>
      </c>
      <c r="G12" s="28"/>
      <c r="I12" s="28"/>
    </row>
    <row r="13" spans="1:9" ht="11.25" customHeight="1" x14ac:dyDescent="0.15">
      <c r="A13" s="3"/>
      <c r="B13" s="2"/>
      <c r="E13" s="3"/>
      <c r="F13" s="3"/>
      <c r="I13" s="4"/>
    </row>
    <row r="14" spans="1:9" x14ac:dyDescent="0.2">
      <c r="A14" s="1">
        <v>7</v>
      </c>
      <c r="B14" s="28" t="s">
        <v>41</v>
      </c>
      <c r="D14" s="24" t="s">
        <v>83</v>
      </c>
      <c r="E14" s="3" t="s">
        <v>185</v>
      </c>
      <c r="F14" s="3" t="s">
        <v>125</v>
      </c>
      <c r="G14" s="28"/>
      <c r="I14" s="28"/>
    </row>
    <row r="15" spans="1:9" ht="11.25" customHeight="1" x14ac:dyDescent="0.2">
      <c r="A15" s="3"/>
      <c r="B15" s="2"/>
      <c r="D15" s="28"/>
      <c r="E15" s="3"/>
      <c r="F15" s="3"/>
      <c r="G15" s="28"/>
      <c r="I15" s="28"/>
    </row>
    <row r="16" spans="1:9" x14ac:dyDescent="0.2">
      <c r="A16" s="1">
        <v>8</v>
      </c>
      <c r="B16" s="28" t="s">
        <v>163</v>
      </c>
      <c r="D16" s="24" t="s">
        <v>88</v>
      </c>
      <c r="E16" s="3" t="s">
        <v>185</v>
      </c>
      <c r="F16" s="3" t="s">
        <v>65</v>
      </c>
      <c r="G16" s="28"/>
      <c r="I16" s="28"/>
    </row>
    <row r="17" spans="1:9" ht="11.25" customHeight="1" x14ac:dyDescent="0.15">
      <c r="A17" s="3"/>
      <c r="B17" s="2"/>
      <c r="D17" s="24"/>
      <c r="E17" s="3"/>
      <c r="F17" s="3"/>
      <c r="G17" s="27"/>
      <c r="I17" s="24"/>
    </row>
    <row r="18" spans="1:9" x14ac:dyDescent="0.2">
      <c r="A18" s="1">
        <v>9</v>
      </c>
      <c r="B18" s="24" t="s">
        <v>45</v>
      </c>
      <c r="D18" s="28" t="s">
        <v>81</v>
      </c>
      <c r="E18" s="3" t="s">
        <v>186</v>
      </c>
      <c r="F18" s="3" t="s">
        <v>126</v>
      </c>
      <c r="G18" s="28"/>
      <c r="I18" s="28"/>
    </row>
    <row r="19" spans="1:9" ht="11.25" customHeight="1" x14ac:dyDescent="0.15">
      <c r="A19" s="3"/>
      <c r="B19" s="2"/>
      <c r="E19" s="3"/>
      <c r="F19" s="3"/>
      <c r="I19" s="4"/>
    </row>
    <row r="20" spans="1:9" x14ac:dyDescent="0.2">
      <c r="A20" s="1">
        <v>10</v>
      </c>
      <c r="B20" s="32" t="s">
        <v>86</v>
      </c>
      <c r="D20" s="24" t="s">
        <v>103</v>
      </c>
      <c r="E20" s="3" t="s">
        <v>186</v>
      </c>
      <c r="F20" s="3" t="s">
        <v>116</v>
      </c>
      <c r="G20" s="27"/>
      <c r="I20" s="24"/>
    </row>
    <row r="21" spans="1:9" ht="11.25" customHeight="1" x14ac:dyDescent="0.15">
      <c r="A21" s="3"/>
      <c r="B21" s="2"/>
      <c r="E21" s="3"/>
      <c r="F21" s="3"/>
      <c r="I21" s="4"/>
    </row>
    <row r="22" spans="1:9" x14ac:dyDescent="0.2">
      <c r="A22" s="1">
        <v>11</v>
      </c>
      <c r="B22" s="33" t="s">
        <v>171</v>
      </c>
      <c r="D22" s="24" t="s">
        <v>85</v>
      </c>
      <c r="E22" s="3" t="s">
        <v>187</v>
      </c>
      <c r="F22" s="3" t="s">
        <v>120</v>
      </c>
      <c r="G22" s="27"/>
      <c r="I22" s="24"/>
    </row>
    <row r="23" spans="1:9" ht="11.25" customHeight="1" x14ac:dyDescent="0.15">
      <c r="A23" s="3"/>
      <c r="B23" s="2"/>
      <c r="E23" s="3"/>
      <c r="F23" s="3"/>
      <c r="I23" s="4"/>
    </row>
    <row r="24" spans="1:9" x14ac:dyDescent="0.2">
      <c r="A24" s="1">
        <v>12</v>
      </c>
      <c r="B24" s="24" t="s">
        <v>59</v>
      </c>
      <c r="D24" s="24" t="s">
        <v>84</v>
      </c>
      <c r="E24" s="3" t="s">
        <v>187</v>
      </c>
      <c r="F24" s="3" t="s">
        <v>215</v>
      </c>
      <c r="G24" s="24"/>
      <c r="I24" s="24"/>
    </row>
    <row r="25" spans="1:9" ht="11.25" customHeight="1" x14ac:dyDescent="0.15">
      <c r="A25" s="3"/>
      <c r="B25" s="2"/>
      <c r="E25" s="3"/>
      <c r="F25" s="3"/>
      <c r="I25" s="4"/>
    </row>
    <row r="26" spans="1:9" x14ac:dyDescent="0.2">
      <c r="A26" s="1">
        <v>13</v>
      </c>
      <c r="B26" s="24" t="s">
        <v>160</v>
      </c>
      <c r="D26" s="24" t="s">
        <v>87</v>
      </c>
      <c r="E26" s="3" t="s">
        <v>188</v>
      </c>
      <c r="F26" s="3" t="s">
        <v>128</v>
      </c>
      <c r="G26" s="27"/>
      <c r="I26" s="24"/>
    </row>
    <row r="27" spans="1:9" ht="11.25" customHeight="1" x14ac:dyDescent="0.15">
      <c r="A27" s="3"/>
      <c r="B27" s="2"/>
      <c r="E27" s="3"/>
      <c r="F27" s="3"/>
      <c r="I27" s="4"/>
    </row>
    <row r="28" spans="1:9" x14ac:dyDescent="0.2">
      <c r="A28" s="1">
        <v>14</v>
      </c>
      <c r="B28" s="24" t="s">
        <v>22</v>
      </c>
      <c r="D28" s="24" t="s">
        <v>106</v>
      </c>
      <c r="E28" s="3" t="s">
        <v>188</v>
      </c>
      <c r="F28" s="3" t="s">
        <v>129</v>
      </c>
      <c r="G28" s="27"/>
      <c r="I28" s="24"/>
    </row>
    <row r="29" spans="1:9" ht="11.25" customHeight="1" x14ac:dyDescent="0.15">
      <c r="A29" s="3"/>
      <c r="B29" s="2"/>
      <c r="E29" s="3"/>
      <c r="F29" s="3"/>
      <c r="I29" s="4"/>
    </row>
    <row r="30" spans="1:9" x14ac:dyDescent="0.2">
      <c r="A30" s="1">
        <v>15</v>
      </c>
      <c r="B30" s="28" t="s">
        <v>161</v>
      </c>
      <c r="D30" s="24" t="s">
        <v>132</v>
      </c>
      <c r="E30" s="3" t="s">
        <v>189</v>
      </c>
      <c r="F30" s="3" t="s">
        <v>118</v>
      </c>
      <c r="G30" s="27"/>
      <c r="I30" s="24"/>
    </row>
    <row r="31" spans="1:9" ht="11.25" customHeight="1" x14ac:dyDescent="0.15">
      <c r="A31" s="3"/>
      <c r="E31" s="3"/>
      <c r="F31" s="3"/>
      <c r="G31" s="4"/>
      <c r="I31" s="4"/>
    </row>
    <row r="32" spans="1:9" x14ac:dyDescent="0.2">
      <c r="A32" s="1">
        <v>16</v>
      </c>
      <c r="B32" s="28" t="s">
        <v>92</v>
      </c>
      <c r="D32" s="24" t="s">
        <v>102</v>
      </c>
      <c r="E32" s="3" t="s">
        <v>189</v>
      </c>
      <c r="F32" s="3" t="s">
        <v>124</v>
      </c>
      <c r="G32" s="27"/>
      <c r="I32" s="24"/>
    </row>
    <row r="33" spans="1:9" ht="11.25" customHeight="1" x14ac:dyDescent="0.15">
      <c r="A33" s="3"/>
      <c r="B33" s="2"/>
      <c r="E33" s="3"/>
      <c r="F33" s="3"/>
      <c r="I33" s="4"/>
    </row>
    <row r="34" spans="1:9" x14ac:dyDescent="0.2">
      <c r="A34" s="1">
        <v>17</v>
      </c>
      <c r="B34" s="24" t="s">
        <v>98</v>
      </c>
      <c r="D34" s="24" t="s">
        <v>105</v>
      </c>
      <c r="E34" s="3" t="s">
        <v>190</v>
      </c>
      <c r="F34" s="3" t="s">
        <v>116</v>
      </c>
      <c r="G34" s="24"/>
      <c r="I34" s="24"/>
    </row>
    <row r="35" spans="1:9" ht="11.25" customHeight="1" x14ac:dyDescent="0.15">
      <c r="A35" s="3"/>
      <c r="B35" s="2"/>
      <c r="E35" s="3"/>
      <c r="F35" s="3"/>
      <c r="G35" s="4"/>
      <c r="I35" s="4"/>
    </row>
    <row r="36" spans="1:9" x14ac:dyDescent="0.2">
      <c r="A36" s="1">
        <v>18</v>
      </c>
      <c r="B36" s="24" t="s">
        <v>21</v>
      </c>
      <c r="D36" s="24" t="s">
        <v>82</v>
      </c>
      <c r="E36" s="3" t="s">
        <v>190</v>
      </c>
      <c r="F36" s="3" t="s">
        <v>126</v>
      </c>
      <c r="G36" s="27"/>
      <c r="I36" s="24"/>
    </row>
    <row r="37" spans="1:9" ht="11.25" customHeight="1" x14ac:dyDescent="0.15">
      <c r="A37" s="3"/>
      <c r="B37" s="2"/>
      <c r="E37" s="3"/>
      <c r="F37" s="3"/>
      <c r="G37" s="4"/>
      <c r="I37" s="4"/>
    </row>
    <row r="38" spans="1:9" x14ac:dyDescent="0.2">
      <c r="A38" s="1">
        <v>19</v>
      </c>
      <c r="B38" s="28" t="s">
        <v>39</v>
      </c>
      <c r="D38" s="24" t="s">
        <v>108</v>
      </c>
      <c r="E38" s="3" t="s">
        <v>191</v>
      </c>
      <c r="F38" s="3" t="s">
        <v>123</v>
      </c>
      <c r="G38" s="24"/>
      <c r="I38" s="24"/>
    </row>
    <row r="39" spans="1:9" ht="11.25" customHeight="1" x14ac:dyDescent="0.15">
      <c r="A39" s="3"/>
      <c r="B39" s="2"/>
      <c r="E39" s="3"/>
      <c r="F39" s="3"/>
      <c r="G39" s="4"/>
      <c r="I39" s="4"/>
    </row>
    <row r="40" spans="1:9" x14ac:dyDescent="0.2">
      <c r="A40" s="1">
        <v>20</v>
      </c>
      <c r="B40" s="32" t="s">
        <v>104</v>
      </c>
      <c r="D40" s="24" t="s">
        <v>107</v>
      </c>
      <c r="E40" s="3" t="s">
        <v>191</v>
      </c>
      <c r="F40" s="3" t="s">
        <v>122</v>
      </c>
      <c r="G40" s="27"/>
      <c r="I40" s="24"/>
    </row>
    <row r="41" spans="1:9" ht="11.25" customHeight="1" x14ac:dyDescent="0.15">
      <c r="A41" s="3"/>
      <c r="B41" s="2"/>
      <c r="D41" s="24"/>
      <c r="E41" s="3"/>
      <c r="F41" s="3"/>
      <c r="G41" s="27"/>
      <c r="I41" s="4"/>
    </row>
    <row r="42" spans="1:9" x14ac:dyDescent="0.2">
      <c r="A42" s="1">
        <v>21</v>
      </c>
      <c r="B42" s="33" t="s">
        <v>89</v>
      </c>
      <c r="D42" s="28" t="s">
        <v>24</v>
      </c>
      <c r="E42" s="3"/>
      <c r="F42" s="3" t="s">
        <v>172</v>
      </c>
      <c r="G42" s="29"/>
      <c r="H42" s="3">
        <v>1</v>
      </c>
      <c r="I42" s="28"/>
    </row>
    <row r="43" spans="1:9" ht="11.25" customHeight="1" x14ac:dyDescent="0.2">
      <c r="A43" s="3"/>
      <c r="B43" s="2"/>
      <c r="D43" s="15"/>
      <c r="E43" s="3"/>
      <c r="F43" s="3"/>
      <c r="G43" s="31"/>
    </row>
    <row r="44" spans="1:9" x14ac:dyDescent="0.2">
      <c r="A44" s="1">
        <v>22</v>
      </c>
      <c r="B44" s="24" t="s">
        <v>37</v>
      </c>
      <c r="D44" s="28" t="s">
        <v>38</v>
      </c>
      <c r="E44" s="3" t="s">
        <v>175</v>
      </c>
      <c r="F44" s="3" t="s">
        <v>173</v>
      </c>
      <c r="G44" s="28"/>
      <c r="H44" s="3">
        <v>2</v>
      </c>
      <c r="I44" s="28"/>
    </row>
    <row r="45" spans="1:9" ht="11.25" customHeight="1" x14ac:dyDescent="0.2">
      <c r="A45" s="3"/>
      <c r="B45" s="2"/>
      <c r="D45" s="15"/>
      <c r="E45" s="3"/>
      <c r="F45" s="3"/>
      <c r="G45" s="31"/>
    </row>
    <row r="46" spans="1:9" x14ac:dyDescent="0.2">
      <c r="A46" s="1">
        <v>23</v>
      </c>
      <c r="B46" s="24" t="s">
        <v>166</v>
      </c>
      <c r="D46" s="28" t="s">
        <v>39</v>
      </c>
      <c r="E46" s="3" t="s">
        <v>176</v>
      </c>
      <c r="F46" s="3" t="s">
        <v>174</v>
      </c>
      <c r="G46" s="28"/>
      <c r="H46" s="3">
        <v>3</v>
      </c>
      <c r="I46" s="28"/>
    </row>
    <row r="47" spans="1:9" ht="11.25" customHeight="1" x14ac:dyDescent="0.2">
      <c r="A47" s="3"/>
      <c r="B47" s="2"/>
      <c r="D47" s="15"/>
      <c r="E47" s="3"/>
      <c r="F47" s="3"/>
      <c r="G47" s="31"/>
    </row>
    <row r="48" spans="1:9" x14ac:dyDescent="0.2">
      <c r="A48" s="1">
        <v>24</v>
      </c>
      <c r="B48" s="24" t="s">
        <v>33</v>
      </c>
      <c r="D48" s="24" t="s">
        <v>40</v>
      </c>
      <c r="E48" s="3"/>
      <c r="F48" s="3" t="s">
        <v>172</v>
      </c>
      <c r="G48" s="27"/>
      <c r="H48" s="3">
        <v>4</v>
      </c>
      <c r="I48" s="24"/>
    </row>
    <row r="49" spans="1:9" ht="11.25" customHeight="1" x14ac:dyDescent="0.2">
      <c r="A49" s="3"/>
      <c r="B49" s="2"/>
      <c r="D49" s="15"/>
      <c r="E49" s="3"/>
      <c r="F49" s="3"/>
      <c r="G49" s="31"/>
    </row>
    <row r="50" spans="1:9" x14ac:dyDescent="0.2">
      <c r="A50" s="1">
        <v>25</v>
      </c>
      <c r="B50" s="24" t="s">
        <v>169</v>
      </c>
      <c r="D50" s="28" t="s">
        <v>41</v>
      </c>
      <c r="E50" s="3"/>
      <c r="F50" s="3" t="s">
        <v>172</v>
      </c>
      <c r="G50" s="29"/>
      <c r="H50" s="3">
        <v>5</v>
      </c>
      <c r="I50" s="28"/>
    </row>
    <row r="51" spans="1:9" ht="11.25" customHeight="1" x14ac:dyDescent="0.2">
      <c r="A51" s="3"/>
      <c r="B51" s="2"/>
      <c r="D51" s="15"/>
      <c r="E51" s="3"/>
      <c r="F51" s="3"/>
      <c r="G51" s="31"/>
    </row>
    <row r="52" spans="1:9" x14ac:dyDescent="0.2">
      <c r="A52" s="1">
        <v>26</v>
      </c>
      <c r="B52" s="24" t="s">
        <v>53</v>
      </c>
      <c r="D52" s="24" t="s">
        <v>42</v>
      </c>
      <c r="E52" s="3" t="s">
        <v>176</v>
      </c>
      <c r="F52" s="3" t="s">
        <v>174</v>
      </c>
      <c r="G52" s="27"/>
      <c r="H52" s="3">
        <v>6</v>
      </c>
      <c r="I52" s="24"/>
    </row>
    <row r="53" spans="1:9" ht="11.25" customHeight="1" x14ac:dyDescent="0.2">
      <c r="A53" s="3"/>
      <c r="B53" s="2"/>
      <c r="D53" s="15"/>
      <c r="E53" s="3"/>
      <c r="F53" s="3"/>
      <c r="G53" s="15"/>
    </row>
    <row r="54" spans="1:9" x14ac:dyDescent="0.2">
      <c r="A54" s="1">
        <v>27</v>
      </c>
      <c r="B54" s="24" t="s">
        <v>117</v>
      </c>
      <c r="C54" s="1"/>
      <c r="D54" s="28" t="s">
        <v>91</v>
      </c>
      <c r="E54" s="3"/>
      <c r="F54" s="3" t="s">
        <v>172</v>
      </c>
      <c r="G54" s="28"/>
      <c r="H54" s="3">
        <v>7</v>
      </c>
      <c r="I54" s="28"/>
    </row>
    <row r="55" spans="1:9" ht="11.25" customHeight="1" x14ac:dyDescent="0.2">
      <c r="A55" s="3"/>
      <c r="B55" s="2"/>
      <c r="D55" s="15"/>
      <c r="E55" s="3"/>
      <c r="F55" s="3"/>
      <c r="G55" s="15"/>
    </row>
    <row r="56" spans="1:9" x14ac:dyDescent="0.2">
      <c r="A56" s="1">
        <v>28</v>
      </c>
      <c r="B56" s="24" t="s">
        <v>156</v>
      </c>
      <c r="C56" s="1"/>
      <c r="D56" s="24" t="s">
        <v>94</v>
      </c>
      <c r="E56" s="3" t="s">
        <v>175</v>
      </c>
      <c r="F56" s="3" t="s">
        <v>173</v>
      </c>
      <c r="G56" s="24"/>
      <c r="H56" s="36">
        <v>8</v>
      </c>
      <c r="I56" s="24"/>
    </row>
    <row r="57" spans="1:9" ht="11.25" customHeight="1" x14ac:dyDescent="0.2">
      <c r="A57" s="3"/>
      <c r="B57" s="2"/>
      <c r="D57" s="15"/>
      <c r="E57" s="3"/>
      <c r="F57" s="3"/>
      <c r="G57" s="15"/>
    </row>
    <row r="58" spans="1:9" x14ac:dyDescent="0.2">
      <c r="A58" s="1">
        <v>29</v>
      </c>
      <c r="B58" s="24" t="s">
        <v>51</v>
      </c>
      <c r="C58" s="1"/>
      <c r="D58" s="24" t="s">
        <v>112</v>
      </c>
      <c r="E58" s="3" t="s">
        <v>175</v>
      </c>
      <c r="F58" s="3" t="s">
        <v>173</v>
      </c>
      <c r="G58" s="24"/>
      <c r="H58" s="3">
        <v>1</v>
      </c>
      <c r="I58" s="24"/>
    </row>
    <row r="59" spans="1:9" ht="11.25" customHeight="1" x14ac:dyDescent="0.15">
      <c r="A59" s="3"/>
      <c r="B59" s="2"/>
      <c r="E59" s="3"/>
      <c r="F59" s="3"/>
      <c r="I59" s="4"/>
    </row>
    <row r="60" spans="1:9" x14ac:dyDescent="0.2">
      <c r="A60" s="1">
        <v>30</v>
      </c>
      <c r="B60" s="33" t="s">
        <v>155</v>
      </c>
      <c r="C60" s="1"/>
      <c r="D60" s="35" t="s">
        <v>131</v>
      </c>
      <c r="E60" s="3" t="s">
        <v>176</v>
      </c>
      <c r="F60" s="3" t="s">
        <v>192</v>
      </c>
      <c r="G60" s="27"/>
      <c r="H60" s="3">
        <v>2</v>
      </c>
      <c r="I60" s="24"/>
    </row>
    <row r="61" spans="1:9" ht="11.25" customHeight="1" x14ac:dyDescent="0.2">
      <c r="A61" s="3"/>
      <c r="B61" s="2"/>
      <c r="D61" s="15"/>
      <c r="E61" s="3"/>
      <c r="F61" s="3"/>
      <c r="G61" s="15"/>
    </row>
    <row r="62" spans="1:9" x14ac:dyDescent="0.2">
      <c r="A62" s="1">
        <v>31</v>
      </c>
      <c r="B62" s="33" t="s">
        <v>83</v>
      </c>
      <c r="C62" s="1"/>
      <c r="D62" s="24" t="s">
        <v>23</v>
      </c>
      <c r="E62" s="3"/>
      <c r="F62" s="3" t="s">
        <v>192</v>
      </c>
      <c r="G62" s="27"/>
      <c r="H62" s="3">
        <v>3</v>
      </c>
      <c r="I62" s="24"/>
    </row>
    <row r="63" spans="1:9" ht="11.25" customHeight="1" x14ac:dyDescent="0.15">
      <c r="A63" s="3"/>
      <c r="B63" s="2"/>
      <c r="E63" s="3"/>
      <c r="F63" s="3"/>
      <c r="I63" s="4"/>
    </row>
    <row r="64" spans="1:9" x14ac:dyDescent="0.2">
      <c r="A64" s="1">
        <v>32</v>
      </c>
      <c r="B64" s="24" t="s">
        <v>94</v>
      </c>
      <c r="C64" s="1"/>
      <c r="D64" s="28" t="s">
        <v>34</v>
      </c>
      <c r="E64" s="3" t="s">
        <v>176</v>
      </c>
      <c r="F64" s="3" t="s">
        <v>192</v>
      </c>
      <c r="G64" s="24"/>
      <c r="H64" s="3">
        <v>4</v>
      </c>
      <c r="I64" s="24"/>
    </row>
    <row r="65" spans="1:9" ht="11.25" customHeight="1" x14ac:dyDescent="0.2">
      <c r="A65" s="3"/>
      <c r="B65" s="2"/>
      <c r="E65" s="3"/>
      <c r="F65" s="3"/>
    </row>
    <row r="66" spans="1:9" x14ac:dyDescent="0.2">
      <c r="A66" s="1">
        <v>33</v>
      </c>
      <c r="B66" s="24" t="s">
        <v>43</v>
      </c>
      <c r="D66" s="24" t="s">
        <v>35</v>
      </c>
      <c r="E66" s="3" t="s">
        <v>176</v>
      </c>
      <c r="F66" s="3" t="s">
        <v>120</v>
      </c>
      <c r="G66" s="28"/>
      <c r="H66" s="3">
        <v>5</v>
      </c>
      <c r="I66" s="24"/>
    </row>
    <row r="67" spans="1:9" ht="11.25" customHeight="1" x14ac:dyDescent="0.2">
      <c r="A67" s="3"/>
      <c r="B67" s="2"/>
      <c r="E67" s="3"/>
      <c r="F67" s="3"/>
    </row>
    <row r="68" spans="1:9" x14ac:dyDescent="0.2">
      <c r="A68" s="1">
        <v>34</v>
      </c>
      <c r="B68" s="24" t="s">
        <v>114</v>
      </c>
      <c r="D68" s="24" t="s">
        <v>36</v>
      </c>
      <c r="E68" s="3" t="s">
        <v>176</v>
      </c>
      <c r="F68" s="3" t="s">
        <v>120</v>
      </c>
      <c r="G68" s="27"/>
      <c r="H68" s="3">
        <v>6</v>
      </c>
      <c r="I68" s="24"/>
    </row>
    <row r="69" spans="1:9" ht="11.25" customHeight="1" x14ac:dyDescent="0.2">
      <c r="A69" s="3"/>
      <c r="B69" s="2"/>
      <c r="E69" s="3"/>
      <c r="F69" s="3"/>
    </row>
    <row r="70" spans="1:9" x14ac:dyDescent="0.2">
      <c r="A70" s="1">
        <v>35</v>
      </c>
      <c r="B70" s="24" t="s">
        <v>158</v>
      </c>
      <c r="D70" s="24" t="s">
        <v>37</v>
      </c>
      <c r="E70" s="3" t="s">
        <v>176</v>
      </c>
      <c r="F70" s="3" t="s">
        <v>120</v>
      </c>
      <c r="G70" s="28"/>
      <c r="H70" s="3">
        <v>7</v>
      </c>
      <c r="I70" s="24"/>
    </row>
    <row r="71" spans="1:9" ht="11.25" customHeight="1" x14ac:dyDescent="0.2">
      <c r="A71" s="3"/>
      <c r="B71" s="28"/>
      <c r="D71" s="15"/>
      <c r="E71" s="3"/>
      <c r="F71" s="3"/>
      <c r="G71" s="15"/>
    </row>
    <row r="72" spans="1:9" x14ac:dyDescent="0.2">
      <c r="A72" s="1">
        <v>36</v>
      </c>
      <c r="B72" s="24" t="s">
        <v>23</v>
      </c>
      <c r="D72" s="28" t="s">
        <v>92</v>
      </c>
      <c r="E72" s="3" t="s">
        <v>176</v>
      </c>
      <c r="F72" s="3" t="s">
        <v>120</v>
      </c>
      <c r="G72" s="27"/>
      <c r="H72" s="36">
        <v>8</v>
      </c>
      <c r="I72" s="24"/>
    </row>
    <row r="73" spans="1:9" ht="11.25" customHeight="1" x14ac:dyDescent="0.15">
      <c r="A73" s="3"/>
      <c r="B73" s="27"/>
      <c r="E73" s="3"/>
      <c r="F73" s="3"/>
      <c r="I73" s="4"/>
    </row>
    <row r="74" spans="1:9" x14ac:dyDescent="0.2">
      <c r="A74" s="1">
        <v>37</v>
      </c>
      <c r="B74" s="24" t="s">
        <v>57</v>
      </c>
      <c r="D74" s="28" t="s">
        <v>163</v>
      </c>
      <c r="E74" s="3" t="s">
        <v>176</v>
      </c>
      <c r="F74" s="3" t="s">
        <v>120</v>
      </c>
      <c r="G74" s="27"/>
      <c r="H74" s="3">
        <v>1</v>
      </c>
      <c r="I74" s="24"/>
    </row>
    <row r="75" spans="1:9" ht="11.25" customHeight="1" x14ac:dyDescent="0.2">
      <c r="A75" s="3"/>
      <c r="B75" s="2"/>
      <c r="D75" s="28"/>
      <c r="E75" s="3"/>
      <c r="F75" s="3"/>
      <c r="I75" s="4"/>
    </row>
    <row r="76" spans="1:9" x14ac:dyDescent="0.2">
      <c r="A76" s="1">
        <v>38</v>
      </c>
      <c r="B76" s="24" t="s">
        <v>111</v>
      </c>
      <c r="D76" s="24" t="s">
        <v>167</v>
      </c>
      <c r="E76" s="3" t="s">
        <v>176</v>
      </c>
      <c r="F76" s="3" t="s">
        <v>120</v>
      </c>
      <c r="G76" s="27"/>
      <c r="H76" s="3">
        <v>2</v>
      </c>
      <c r="I76" s="28"/>
    </row>
    <row r="77" spans="1:9" ht="11.25" customHeight="1" x14ac:dyDescent="0.2">
      <c r="A77" s="3"/>
      <c r="B77" s="29"/>
      <c r="D77" s="24"/>
      <c r="E77" s="3"/>
      <c r="F77" s="3"/>
      <c r="G77" s="15"/>
    </row>
    <row r="78" spans="1:9" x14ac:dyDescent="0.2">
      <c r="A78" s="1">
        <v>39</v>
      </c>
      <c r="B78" s="24" t="s">
        <v>113</v>
      </c>
      <c r="D78" s="28" t="s">
        <v>168</v>
      </c>
      <c r="E78" s="3" t="s">
        <v>193</v>
      </c>
      <c r="F78" s="3" t="s">
        <v>120</v>
      </c>
      <c r="G78" s="28"/>
      <c r="H78" s="3">
        <v>3</v>
      </c>
      <c r="I78" s="28"/>
    </row>
    <row r="79" spans="1:9" ht="11.25" customHeight="1" x14ac:dyDescent="0.2">
      <c r="A79" s="3"/>
      <c r="B79" s="27"/>
      <c r="D79" s="15"/>
      <c r="E79" s="3"/>
      <c r="F79" s="3"/>
    </row>
    <row r="80" spans="1:9" x14ac:dyDescent="0.2">
      <c r="A80" s="1">
        <v>40</v>
      </c>
      <c r="B80" s="33" t="s">
        <v>88</v>
      </c>
      <c r="D80" s="28" t="s">
        <v>50</v>
      </c>
      <c r="E80" s="3" t="s">
        <v>181</v>
      </c>
      <c r="F80" s="3" t="s">
        <v>197</v>
      </c>
      <c r="G80" s="28"/>
      <c r="H80" s="3">
        <v>4</v>
      </c>
      <c r="I80" s="28"/>
    </row>
    <row r="81" spans="1:9" ht="11.25" customHeight="1" x14ac:dyDescent="0.2">
      <c r="A81" s="3"/>
      <c r="B81" s="2"/>
      <c r="E81" s="3"/>
      <c r="F81" s="3"/>
      <c r="G81" s="15"/>
    </row>
    <row r="82" spans="1:9" x14ac:dyDescent="0.2">
      <c r="A82" s="1">
        <v>41</v>
      </c>
      <c r="B82" s="32" t="s">
        <v>81</v>
      </c>
      <c r="D82" s="24" t="s">
        <v>26</v>
      </c>
      <c r="E82" s="3" t="s">
        <v>181</v>
      </c>
      <c r="F82" s="3" t="s">
        <v>197</v>
      </c>
      <c r="G82" s="24"/>
      <c r="H82" s="3">
        <v>5</v>
      </c>
      <c r="I82" s="24"/>
    </row>
    <row r="83" spans="1:9" ht="11.25" customHeight="1" x14ac:dyDescent="0.2">
      <c r="A83" s="3"/>
      <c r="B83" s="15"/>
      <c r="E83" s="3"/>
      <c r="F83" s="3"/>
      <c r="G83" s="15"/>
    </row>
    <row r="84" spans="1:9" x14ac:dyDescent="0.2">
      <c r="A84" s="1">
        <v>42</v>
      </c>
      <c r="B84" s="28" t="s">
        <v>60</v>
      </c>
      <c r="D84" s="24" t="s">
        <v>22</v>
      </c>
      <c r="E84" s="3" t="s">
        <v>181</v>
      </c>
      <c r="F84" s="3" t="s">
        <v>197</v>
      </c>
      <c r="G84" s="24"/>
      <c r="H84" s="3">
        <v>6</v>
      </c>
      <c r="I84" s="24"/>
    </row>
    <row r="85" spans="1:9" ht="11.25" customHeight="1" x14ac:dyDescent="0.2">
      <c r="A85" s="3"/>
      <c r="B85" s="2"/>
      <c r="E85" s="3"/>
      <c r="F85" s="3"/>
    </row>
    <row r="86" spans="1:9" x14ac:dyDescent="0.2">
      <c r="A86" s="1">
        <v>43</v>
      </c>
      <c r="B86" s="24" t="s">
        <v>55</v>
      </c>
      <c r="D86" s="24" t="s">
        <v>51</v>
      </c>
      <c r="E86" s="3" t="s">
        <v>181</v>
      </c>
      <c r="F86" s="3" t="s">
        <v>197</v>
      </c>
      <c r="G86" s="24"/>
      <c r="H86" s="3">
        <v>7</v>
      </c>
      <c r="I86" s="24"/>
    </row>
    <row r="87" spans="1:9" ht="11.25" customHeight="1" x14ac:dyDescent="0.2">
      <c r="A87" s="3"/>
      <c r="B87" s="2"/>
      <c r="D87" s="15"/>
      <c r="E87" s="3"/>
      <c r="F87" s="3"/>
      <c r="G87" s="15"/>
    </row>
    <row r="88" spans="1:9" x14ac:dyDescent="0.2">
      <c r="A88" s="1">
        <v>44</v>
      </c>
      <c r="B88" s="28" t="s">
        <v>38</v>
      </c>
      <c r="D88" s="28" t="s">
        <v>115</v>
      </c>
      <c r="E88" s="3" t="s">
        <v>181</v>
      </c>
      <c r="F88" s="3" t="s">
        <v>197</v>
      </c>
      <c r="G88" s="24"/>
      <c r="H88" s="36">
        <v>8</v>
      </c>
      <c r="I88" s="24"/>
    </row>
    <row r="89" spans="1:9" ht="11.25" customHeight="1" x14ac:dyDescent="0.2">
      <c r="A89" s="3"/>
      <c r="B89" s="2"/>
      <c r="E89" s="3"/>
      <c r="F89" s="3"/>
      <c r="G89" s="15"/>
    </row>
    <row r="90" spans="1:9" x14ac:dyDescent="0.2">
      <c r="A90" s="1">
        <v>45</v>
      </c>
      <c r="B90" s="24" t="s">
        <v>157</v>
      </c>
      <c r="D90" s="24" t="s">
        <v>53</v>
      </c>
      <c r="E90" s="3"/>
      <c r="F90" s="3" t="s">
        <v>198</v>
      </c>
      <c r="G90" s="24"/>
      <c r="H90" s="3">
        <v>1</v>
      </c>
      <c r="I90" s="24"/>
    </row>
    <row r="91" spans="1:9" ht="11.25" customHeight="1" x14ac:dyDescent="0.2">
      <c r="A91" s="3"/>
      <c r="B91" s="2"/>
      <c r="D91" s="28"/>
      <c r="E91" s="3"/>
      <c r="F91" s="3"/>
      <c r="G91" s="15"/>
    </row>
    <row r="92" spans="1:9" x14ac:dyDescent="0.2">
      <c r="A92" s="1">
        <v>46</v>
      </c>
      <c r="B92" s="28" t="s">
        <v>168</v>
      </c>
      <c r="D92" s="28" t="s">
        <v>177</v>
      </c>
      <c r="E92" s="3"/>
      <c r="F92" s="3" t="s">
        <v>198</v>
      </c>
      <c r="G92" s="27"/>
      <c r="H92" s="3">
        <v>2</v>
      </c>
      <c r="I92" s="24"/>
    </row>
    <row r="93" spans="1:9" ht="11.25" customHeight="1" x14ac:dyDescent="0.2">
      <c r="A93" s="3"/>
      <c r="B93" s="2"/>
      <c r="D93" s="28"/>
      <c r="E93" s="3"/>
      <c r="F93" s="3"/>
      <c r="G93" s="28"/>
      <c r="I93" s="28"/>
    </row>
    <row r="94" spans="1:9" x14ac:dyDescent="0.2">
      <c r="A94" s="1">
        <v>47</v>
      </c>
      <c r="B94" s="24" t="s">
        <v>159</v>
      </c>
      <c r="D94" s="24" t="s">
        <v>95</v>
      </c>
      <c r="E94" s="3" t="s">
        <v>178</v>
      </c>
      <c r="F94" s="3" t="s">
        <v>199</v>
      </c>
      <c r="G94" s="27"/>
      <c r="H94" s="3">
        <v>3</v>
      </c>
      <c r="I94" s="24"/>
    </row>
    <row r="95" spans="1:9" ht="11.25" customHeight="1" x14ac:dyDescent="0.2">
      <c r="A95" s="3"/>
      <c r="D95" s="15"/>
      <c r="E95" s="3"/>
      <c r="F95" s="3"/>
      <c r="G95" s="15"/>
      <c r="I95" s="4"/>
    </row>
    <row r="96" spans="1:9" x14ac:dyDescent="0.2">
      <c r="A96" s="1">
        <v>48</v>
      </c>
      <c r="B96" s="24" t="s">
        <v>27</v>
      </c>
      <c r="D96" s="24" t="s">
        <v>96</v>
      </c>
      <c r="E96" s="3" t="s">
        <v>178</v>
      </c>
      <c r="F96" s="3" t="s">
        <v>199</v>
      </c>
      <c r="G96" s="27"/>
      <c r="H96" s="3">
        <v>4</v>
      </c>
      <c r="I96" s="24"/>
    </row>
    <row r="97" spans="1:11" ht="11.25" customHeight="1" x14ac:dyDescent="0.2">
      <c r="A97" s="3"/>
      <c r="B97" s="2"/>
      <c r="D97" s="15"/>
      <c r="E97" s="3"/>
      <c r="F97" s="3"/>
      <c r="I97" s="4"/>
    </row>
    <row r="98" spans="1:11" x14ac:dyDescent="0.2">
      <c r="A98" s="1">
        <v>49</v>
      </c>
      <c r="B98" s="24" t="s">
        <v>96</v>
      </c>
      <c r="D98" s="24" t="s">
        <v>98</v>
      </c>
      <c r="E98" s="3" t="s">
        <v>178</v>
      </c>
      <c r="F98" s="3" t="s">
        <v>199</v>
      </c>
      <c r="G98" s="27"/>
      <c r="H98" s="3">
        <v>5</v>
      </c>
      <c r="I98" s="24"/>
    </row>
    <row r="99" spans="1:11" ht="11.25" customHeight="1" x14ac:dyDescent="0.2">
      <c r="A99" s="3"/>
      <c r="B99" s="2"/>
      <c r="D99" s="15"/>
      <c r="E99" s="3"/>
      <c r="F99" s="3"/>
      <c r="G99" s="15"/>
      <c r="I99" s="4"/>
    </row>
    <row r="100" spans="1:11" x14ac:dyDescent="0.2">
      <c r="A100" s="1">
        <v>50</v>
      </c>
      <c r="B100" s="33" t="s">
        <v>103</v>
      </c>
      <c r="D100" s="24" t="s">
        <v>97</v>
      </c>
      <c r="E100" s="3" t="s">
        <v>178</v>
      </c>
      <c r="F100" s="3" t="s">
        <v>199</v>
      </c>
      <c r="G100" s="27"/>
      <c r="H100" s="3">
        <v>6</v>
      </c>
      <c r="I100" s="24"/>
      <c r="K100" s="4"/>
    </row>
    <row r="101" spans="1:11" ht="11.25" customHeight="1" x14ac:dyDescent="0.2">
      <c r="A101" s="3"/>
      <c r="D101" s="15"/>
      <c r="E101" s="3"/>
      <c r="F101" s="3"/>
    </row>
    <row r="102" spans="1:11" x14ac:dyDescent="0.2">
      <c r="A102" s="1">
        <v>51</v>
      </c>
      <c r="B102" s="33" t="s">
        <v>85</v>
      </c>
      <c r="D102" s="28" t="s">
        <v>164</v>
      </c>
      <c r="E102" s="3" t="s">
        <v>178</v>
      </c>
      <c r="F102" s="3" t="s">
        <v>199</v>
      </c>
      <c r="G102" s="27"/>
      <c r="H102" s="3">
        <v>7</v>
      </c>
      <c r="I102" s="28"/>
    </row>
    <row r="103" spans="1:11" ht="11.25" customHeight="1" x14ac:dyDescent="0.2">
      <c r="A103" s="3"/>
      <c r="B103" s="15"/>
      <c r="D103" s="15"/>
      <c r="E103" s="3"/>
      <c r="F103" s="3"/>
    </row>
    <row r="104" spans="1:11" x14ac:dyDescent="0.2">
      <c r="A104" s="1">
        <v>52</v>
      </c>
      <c r="B104" s="24" t="s">
        <v>20</v>
      </c>
      <c r="D104" s="28" t="s">
        <v>54</v>
      </c>
      <c r="E104" s="3"/>
      <c r="F104" s="3" t="s">
        <v>200</v>
      </c>
      <c r="G104" s="27"/>
      <c r="H104" s="36">
        <v>8</v>
      </c>
      <c r="I104" s="24"/>
    </row>
    <row r="105" spans="1:11" ht="11.25" customHeight="1" x14ac:dyDescent="0.15">
      <c r="A105" s="3"/>
      <c r="B105" s="2"/>
      <c r="E105" s="3"/>
      <c r="F105" s="3"/>
      <c r="I105" s="4"/>
    </row>
    <row r="106" spans="1:11" x14ac:dyDescent="0.2">
      <c r="A106" s="1">
        <v>53</v>
      </c>
      <c r="B106" s="24" t="s">
        <v>99</v>
      </c>
      <c r="D106" s="24" t="s">
        <v>52</v>
      </c>
      <c r="E106" s="3"/>
      <c r="F106" s="3" t="s">
        <v>201</v>
      </c>
      <c r="G106" s="27"/>
      <c r="H106" s="3">
        <v>1</v>
      </c>
      <c r="I106" s="24"/>
    </row>
    <row r="107" spans="1:11" ht="11.25" customHeight="1" x14ac:dyDescent="0.2">
      <c r="A107" s="3"/>
      <c r="B107" s="2"/>
      <c r="D107" s="15"/>
      <c r="E107" s="3"/>
      <c r="F107" s="3"/>
      <c r="G107" s="15"/>
      <c r="I107" s="4"/>
    </row>
    <row r="108" spans="1:11" x14ac:dyDescent="0.2">
      <c r="A108" s="1">
        <v>54</v>
      </c>
      <c r="B108" s="28" t="s">
        <v>177</v>
      </c>
      <c r="D108" s="24" t="s">
        <v>157</v>
      </c>
      <c r="E108" s="3"/>
      <c r="F108" s="3" t="s">
        <v>201</v>
      </c>
      <c r="G108" s="27"/>
      <c r="H108" s="3">
        <v>2</v>
      </c>
      <c r="I108" s="24"/>
    </row>
    <row r="109" spans="1:11" ht="11.25" customHeight="1" x14ac:dyDescent="0.2">
      <c r="A109" s="3"/>
      <c r="B109" s="2"/>
      <c r="D109" s="15"/>
      <c r="E109" s="3"/>
      <c r="F109" s="3"/>
      <c r="G109" s="29"/>
      <c r="I109" s="4"/>
    </row>
    <row r="110" spans="1:11" x14ac:dyDescent="0.2">
      <c r="A110" s="1">
        <v>55</v>
      </c>
      <c r="B110" s="24" t="s">
        <v>112</v>
      </c>
      <c r="D110" s="24" t="s">
        <v>160</v>
      </c>
      <c r="E110" s="3"/>
      <c r="F110" s="3" t="s">
        <v>201</v>
      </c>
      <c r="G110" s="27"/>
      <c r="H110" s="3">
        <v>3</v>
      </c>
      <c r="I110" s="24"/>
    </row>
    <row r="111" spans="1:11" ht="11.25" customHeight="1" x14ac:dyDescent="0.2">
      <c r="A111" s="3"/>
      <c r="B111" s="2"/>
      <c r="D111" s="15"/>
      <c r="E111" s="3"/>
      <c r="F111" s="3"/>
      <c r="G111" s="27"/>
      <c r="I111" s="4"/>
    </row>
    <row r="112" spans="1:11" x14ac:dyDescent="0.2">
      <c r="A112" s="1">
        <v>56</v>
      </c>
      <c r="B112" s="24" t="s">
        <v>100</v>
      </c>
      <c r="D112" s="24" t="s">
        <v>219</v>
      </c>
      <c r="E112" s="3"/>
      <c r="F112" s="3" t="s">
        <v>201</v>
      </c>
      <c r="G112" s="28"/>
      <c r="H112" s="3">
        <v>4</v>
      </c>
      <c r="I112" s="24"/>
    </row>
    <row r="113" spans="1:11" ht="11.25" customHeight="1" x14ac:dyDescent="0.15">
      <c r="A113" s="3"/>
      <c r="B113" s="2"/>
      <c r="E113" s="3"/>
      <c r="F113" s="3"/>
      <c r="I113" s="4"/>
    </row>
    <row r="114" spans="1:11" x14ac:dyDescent="0.2">
      <c r="A114" s="1">
        <v>57</v>
      </c>
      <c r="B114" s="24" t="s">
        <v>47</v>
      </c>
      <c r="D114" s="24" t="s">
        <v>220</v>
      </c>
      <c r="E114" s="3"/>
      <c r="F114" s="3" t="s">
        <v>201</v>
      </c>
      <c r="G114" s="27"/>
      <c r="H114" s="3">
        <v>5</v>
      </c>
      <c r="I114" s="24"/>
      <c r="K114" s="4"/>
    </row>
    <row r="115" spans="1:11" ht="11.25" customHeight="1" x14ac:dyDescent="0.15">
      <c r="A115" s="3"/>
      <c r="B115" s="2"/>
      <c r="E115" s="3"/>
      <c r="F115" s="3"/>
      <c r="I115" s="24"/>
    </row>
    <row r="116" spans="1:11" x14ac:dyDescent="0.2">
      <c r="A116" s="1">
        <v>58</v>
      </c>
      <c r="B116" s="28" t="s">
        <v>162</v>
      </c>
      <c r="D116" s="28" t="s">
        <v>162</v>
      </c>
      <c r="E116" s="3"/>
      <c r="F116" s="3" t="s">
        <v>201</v>
      </c>
      <c r="G116" s="27"/>
      <c r="H116" s="3">
        <v>6</v>
      </c>
      <c r="I116" s="28"/>
    </row>
    <row r="117" spans="1:11" ht="11.25" customHeight="1" x14ac:dyDescent="0.15">
      <c r="A117" s="3"/>
      <c r="B117" s="30"/>
      <c r="E117" s="3"/>
      <c r="F117" s="3"/>
      <c r="I117" s="4"/>
    </row>
    <row r="118" spans="1:11" x14ac:dyDescent="0.2">
      <c r="A118" s="1">
        <v>59</v>
      </c>
      <c r="B118" s="24" t="s">
        <v>221</v>
      </c>
      <c r="C118" s="1"/>
      <c r="D118" s="24" t="s">
        <v>45</v>
      </c>
      <c r="E118" s="3"/>
      <c r="F118" s="3" t="s">
        <v>202</v>
      </c>
      <c r="G118" s="27"/>
      <c r="H118" s="3">
        <v>7</v>
      </c>
      <c r="I118" s="24"/>
    </row>
    <row r="119" spans="1:11" ht="11.25" customHeight="1" x14ac:dyDescent="0.2">
      <c r="A119" s="3"/>
      <c r="B119" s="2"/>
      <c r="D119" s="15"/>
      <c r="E119" s="3"/>
      <c r="F119" s="3"/>
      <c r="G119" s="15"/>
      <c r="I119" s="4"/>
    </row>
    <row r="120" spans="1:11" x14ac:dyDescent="0.2">
      <c r="A120" s="1">
        <v>60</v>
      </c>
      <c r="B120" s="33" t="s">
        <v>84</v>
      </c>
      <c r="C120" s="1"/>
      <c r="D120" s="24" t="s">
        <v>44</v>
      </c>
      <c r="E120" s="3"/>
      <c r="F120" s="3" t="s">
        <v>202</v>
      </c>
      <c r="G120" s="24"/>
      <c r="H120" s="36">
        <v>8</v>
      </c>
      <c r="I120" s="24"/>
    </row>
    <row r="121" spans="1:11" ht="11.25" customHeight="1" x14ac:dyDescent="0.15">
      <c r="A121" s="3"/>
      <c r="B121" s="2"/>
      <c r="E121" s="3"/>
      <c r="F121" s="3"/>
      <c r="G121" s="4"/>
      <c r="I121" s="4"/>
    </row>
    <row r="122" spans="1:11" x14ac:dyDescent="0.2">
      <c r="A122" s="1">
        <v>61</v>
      </c>
      <c r="B122" s="33" t="s">
        <v>87</v>
      </c>
      <c r="C122" s="1"/>
      <c r="D122" s="24" t="s">
        <v>55</v>
      </c>
      <c r="E122" s="3" t="s">
        <v>194</v>
      </c>
      <c r="F122" s="3" t="s">
        <v>203</v>
      </c>
      <c r="G122" s="24"/>
      <c r="H122" s="3">
        <v>1</v>
      </c>
      <c r="I122" s="24"/>
    </row>
    <row r="123" spans="1:11" ht="11.25" customHeight="1" x14ac:dyDescent="0.15">
      <c r="A123" s="3"/>
      <c r="B123" s="2"/>
      <c r="E123" s="3"/>
      <c r="F123" s="3"/>
      <c r="G123" s="4"/>
      <c r="I123" s="4"/>
    </row>
    <row r="124" spans="1:11" x14ac:dyDescent="0.2">
      <c r="A124" s="1">
        <v>62</v>
      </c>
      <c r="B124" s="35" t="s">
        <v>131</v>
      </c>
      <c r="C124" s="1"/>
      <c r="D124" s="24" t="s">
        <v>56</v>
      </c>
      <c r="E124" s="3" t="s">
        <v>194</v>
      </c>
      <c r="F124" s="3" t="s">
        <v>203</v>
      </c>
      <c r="G124" s="24"/>
      <c r="H124" s="3">
        <v>2</v>
      </c>
      <c r="I124" s="24"/>
    </row>
    <row r="125" spans="1:11" ht="11.25" customHeight="1" x14ac:dyDescent="0.2">
      <c r="A125" s="3"/>
      <c r="B125" s="2"/>
      <c r="E125" s="3"/>
      <c r="F125" s="3"/>
    </row>
    <row r="126" spans="1:11" x14ac:dyDescent="0.2">
      <c r="A126" s="1">
        <v>63</v>
      </c>
      <c r="B126" s="24" t="s">
        <v>62</v>
      </c>
      <c r="C126" s="1"/>
      <c r="D126" s="24" t="s">
        <v>57</v>
      </c>
      <c r="E126" s="3" t="s">
        <v>194</v>
      </c>
      <c r="F126" s="3" t="s">
        <v>203</v>
      </c>
      <c r="G126" s="27"/>
      <c r="H126" s="3">
        <v>3</v>
      </c>
      <c r="I126" s="24"/>
    </row>
    <row r="127" spans="1:11" ht="11.25" customHeight="1" x14ac:dyDescent="0.15">
      <c r="A127" s="3"/>
      <c r="B127" s="2"/>
      <c r="E127" s="3"/>
      <c r="F127" s="3"/>
      <c r="I127" s="4"/>
    </row>
    <row r="128" spans="1:11" x14ac:dyDescent="0.2">
      <c r="A128" s="1">
        <v>64</v>
      </c>
      <c r="B128" s="24" t="s">
        <v>29</v>
      </c>
      <c r="C128" s="1"/>
      <c r="D128" s="24" t="s">
        <v>170</v>
      </c>
      <c r="E128" s="3" t="s">
        <v>194</v>
      </c>
      <c r="F128" s="3" t="s">
        <v>203</v>
      </c>
      <c r="G128" s="27"/>
      <c r="H128" s="3">
        <v>4</v>
      </c>
      <c r="I128" s="24"/>
    </row>
    <row r="129" spans="1:9" ht="11.25" customHeight="1" x14ac:dyDescent="0.2">
      <c r="A129" s="3"/>
      <c r="D129" s="15"/>
      <c r="E129" s="3"/>
      <c r="F129" s="3"/>
      <c r="I129" s="4"/>
    </row>
    <row r="130" spans="1:9" x14ac:dyDescent="0.2">
      <c r="A130" s="1">
        <v>65</v>
      </c>
      <c r="B130" s="28" t="s">
        <v>50</v>
      </c>
      <c r="D130" s="24" t="s">
        <v>99</v>
      </c>
      <c r="E130" s="3" t="s">
        <v>194</v>
      </c>
      <c r="F130" s="3" t="s">
        <v>203</v>
      </c>
      <c r="G130" s="27"/>
      <c r="H130" s="3">
        <v>5</v>
      </c>
      <c r="I130" s="24"/>
    </row>
    <row r="131" spans="1:9" ht="11.25" customHeight="1" x14ac:dyDescent="0.15">
      <c r="A131" s="3"/>
      <c r="E131" s="3"/>
      <c r="F131" s="3"/>
      <c r="G131" s="4"/>
      <c r="I131" s="4"/>
    </row>
    <row r="132" spans="1:9" x14ac:dyDescent="0.2">
      <c r="A132" s="1">
        <v>66</v>
      </c>
      <c r="B132" s="24" t="s">
        <v>46</v>
      </c>
      <c r="D132" s="24" t="s">
        <v>21</v>
      </c>
      <c r="E132" s="3"/>
      <c r="F132" s="3" t="s">
        <v>204</v>
      </c>
      <c r="G132" s="24"/>
      <c r="H132" s="3">
        <v>6</v>
      </c>
      <c r="I132" s="24"/>
    </row>
    <row r="133" spans="1:9" ht="11.25" customHeight="1" x14ac:dyDescent="0.2">
      <c r="A133" s="3"/>
      <c r="B133" s="28"/>
      <c r="E133" s="3"/>
      <c r="F133" s="3"/>
      <c r="G133" s="15"/>
      <c r="I133" s="4"/>
    </row>
    <row r="134" spans="1:9" x14ac:dyDescent="0.2">
      <c r="A134" s="1">
        <v>67</v>
      </c>
      <c r="B134" s="24" t="s">
        <v>44</v>
      </c>
      <c r="D134" s="24" t="s">
        <v>61</v>
      </c>
      <c r="E134" s="3"/>
      <c r="F134" s="3" t="s">
        <v>204</v>
      </c>
      <c r="G134" s="27"/>
      <c r="H134" s="3">
        <v>7</v>
      </c>
      <c r="I134" s="24"/>
    </row>
    <row r="135" spans="1:9" ht="11.25" customHeight="1" x14ac:dyDescent="0.2">
      <c r="A135" s="3"/>
      <c r="B135" s="2"/>
      <c r="E135" s="3"/>
      <c r="F135" s="3"/>
      <c r="G135" s="15"/>
    </row>
    <row r="136" spans="1:9" x14ac:dyDescent="0.2">
      <c r="A136" s="1">
        <v>68</v>
      </c>
      <c r="B136" s="28" t="s">
        <v>91</v>
      </c>
      <c r="D136" s="24" t="s">
        <v>25</v>
      </c>
      <c r="E136" s="3"/>
      <c r="F136" s="3" t="s">
        <v>204</v>
      </c>
      <c r="G136" s="27"/>
      <c r="H136" s="36">
        <v>8</v>
      </c>
      <c r="I136" s="24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24" t="s">
        <v>170</v>
      </c>
      <c r="D138" s="24" t="s">
        <v>46</v>
      </c>
      <c r="E138" s="3" t="s">
        <v>175</v>
      </c>
      <c r="F138" s="3" t="s">
        <v>205</v>
      </c>
      <c r="G138" s="27"/>
      <c r="H138" s="3">
        <v>1</v>
      </c>
      <c r="I138" s="24"/>
    </row>
    <row r="139" spans="1:9" ht="11.25" customHeight="1" x14ac:dyDescent="0.15">
      <c r="A139" s="3"/>
      <c r="B139" s="27"/>
      <c r="E139" s="3"/>
      <c r="F139" s="3"/>
      <c r="I139" s="4"/>
    </row>
    <row r="140" spans="1:9" x14ac:dyDescent="0.2">
      <c r="A140" s="1">
        <v>70</v>
      </c>
      <c r="B140" s="33" t="s">
        <v>106</v>
      </c>
      <c r="D140" s="24" t="s">
        <v>47</v>
      </c>
      <c r="E140" s="3" t="s">
        <v>175</v>
      </c>
      <c r="F140" s="3" t="s">
        <v>205</v>
      </c>
      <c r="G140" s="27"/>
      <c r="H140" s="3">
        <v>2</v>
      </c>
      <c r="I140" s="24"/>
    </row>
    <row r="141" spans="1:9" ht="11.25" customHeight="1" x14ac:dyDescent="0.2">
      <c r="A141" s="3"/>
      <c r="B141" s="2"/>
      <c r="D141" s="15"/>
      <c r="E141" s="3"/>
      <c r="F141" s="3"/>
      <c r="G141" s="15"/>
    </row>
    <row r="142" spans="1:9" x14ac:dyDescent="0.2">
      <c r="A142" s="1">
        <v>71</v>
      </c>
      <c r="B142" s="33" t="s">
        <v>132</v>
      </c>
      <c r="D142" s="24" t="s">
        <v>158</v>
      </c>
      <c r="E142" s="3" t="s">
        <v>175</v>
      </c>
      <c r="F142" s="3" t="s">
        <v>205</v>
      </c>
      <c r="G142" s="27"/>
      <c r="H142" s="3">
        <v>3</v>
      </c>
      <c r="I142" s="24"/>
    </row>
    <row r="143" spans="1:9" ht="11.25" customHeight="1" x14ac:dyDescent="0.2">
      <c r="A143" s="3"/>
      <c r="D143" s="15"/>
      <c r="E143" s="3"/>
      <c r="F143" s="3"/>
      <c r="G143" s="15"/>
    </row>
    <row r="144" spans="1:9" x14ac:dyDescent="0.2">
      <c r="A144" s="1">
        <v>72</v>
      </c>
      <c r="B144" s="24" t="s">
        <v>26</v>
      </c>
      <c r="D144" s="24" t="s">
        <v>58</v>
      </c>
      <c r="E144" s="3" t="s">
        <v>194</v>
      </c>
      <c r="F144" s="3" t="s">
        <v>206</v>
      </c>
      <c r="G144" s="27"/>
      <c r="H144" s="3">
        <v>4</v>
      </c>
      <c r="I144" s="24"/>
    </row>
    <row r="145" spans="1:9" ht="11.25" customHeight="1" x14ac:dyDescent="0.2">
      <c r="A145" s="3"/>
      <c r="B145" s="2"/>
      <c r="E145" s="3"/>
      <c r="F145" s="3"/>
      <c r="G145" s="15"/>
    </row>
    <row r="146" spans="1:9" x14ac:dyDescent="0.2">
      <c r="A146" s="1">
        <v>73</v>
      </c>
      <c r="B146" s="24" t="s">
        <v>36</v>
      </c>
      <c r="D146" s="24" t="s">
        <v>59</v>
      </c>
      <c r="E146" s="3" t="s">
        <v>194</v>
      </c>
      <c r="F146" s="3" t="s">
        <v>206</v>
      </c>
      <c r="G146" s="27"/>
      <c r="H146" s="3">
        <v>5</v>
      </c>
      <c r="I146" s="24"/>
    </row>
    <row r="147" spans="1:9" ht="11.25" customHeight="1" x14ac:dyDescent="0.2">
      <c r="A147" s="3"/>
      <c r="D147" s="24"/>
      <c r="E147" s="3"/>
      <c r="F147" s="3"/>
      <c r="G147" s="15"/>
    </row>
    <row r="148" spans="1:9" x14ac:dyDescent="0.2">
      <c r="A148" s="1">
        <v>74</v>
      </c>
      <c r="B148" s="24" t="s">
        <v>219</v>
      </c>
      <c r="D148" s="28" t="s">
        <v>60</v>
      </c>
      <c r="E148" s="3" t="s">
        <v>194</v>
      </c>
      <c r="F148" s="3" t="s">
        <v>206</v>
      </c>
      <c r="G148" s="27"/>
      <c r="H148" s="3">
        <v>6</v>
      </c>
      <c r="I148" s="24"/>
    </row>
    <row r="149" spans="1:9" ht="11.25" customHeight="1" x14ac:dyDescent="0.2">
      <c r="A149" s="3"/>
      <c r="D149" s="15"/>
      <c r="E149" s="3"/>
      <c r="F149" s="3"/>
      <c r="I149" s="4"/>
    </row>
    <row r="150" spans="1:9" x14ac:dyDescent="0.2">
      <c r="A150" s="1">
        <v>75</v>
      </c>
      <c r="B150" s="24" t="s">
        <v>93</v>
      </c>
      <c r="C150" s="1"/>
      <c r="D150" s="24" t="s">
        <v>117</v>
      </c>
      <c r="E150" s="3" t="s">
        <v>194</v>
      </c>
      <c r="F150" s="3" t="s">
        <v>206</v>
      </c>
      <c r="G150" s="27"/>
      <c r="H150" s="3">
        <v>7</v>
      </c>
      <c r="I150" s="24"/>
    </row>
    <row r="151" spans="1:9" ht="11.25" customHeight="1" x14ac:dyDescent="0.15">
      <c r="A151" s="3"/>
      <c r="D151" s="24"/>
      <c r="E151" s="3"/>
      <c r="F151" s="3"/>
      <c r="G151" s="27"/>
      <c r="I151" s="24"/>
    </row>
    <row r="152" spans="1:9" x14ac:dyDescent="0.2">
      <c r="A152" s="1">
        <v>76</v>
      </c>
      <c r="B152" s="28" t="s">
        <v>165</v>
      </c>
      <c r="C152" s="1"/>
      <c r="D152" s="24" t="s">
        <v>93</v>
      </c>
      <c r="E152" s="3"/>
      <c r="F152" s="3"/>
      <c r="G152" s="28"/>
      <c r="H152" s="36">
        <v>8</v>
      </c>
      <c r="I152" s="28"/>
    </row>
    <row r="153" spans="1:9" ht="11.25" customHeight="1" x14ac:dyDescent="0.2">
      <c r="A153" s="3"/>
      <c r="B153" s="2"/>
      <c r="D153" s="15"/>
      <c r="E153" s="3"/>
      <c r="F153" s="3"/>
      <c r="G153" s="15"/>
    </row>
    <row r="154" spans="1:9" ht="31.9" customHeight="1" x14ac:dyDescent="0.2">
      <c r="A154" s="1">
        <v>77</v>
      </c>
      <c r="B154" s="28" t="s">
        <v>164</v>
      </c>
      <c r="C154" s="1"/>
      <c r="D154" s="24" t="s">
        <v>111</v>
      </c>
      <c r="E154" s="3" t="s">
        <v>180</v>
      </c>
      <c r="F154" s="3" t="s">
        <v>207</v>
      </c>
      <c r="G154" s="27"/>
      <c r="H154" s="3">
        <v>1</v>
      </c>
      <c r="I154" s="24"/>
    </row>
    <row r="155" spans="1:9" ht="11.25" customHeight="1" x14ac:dyDescent="0.2">
      <c r="A155" s="3"/>
      <c r="B155" s="29"/>
      <c r="E155" s="3"/>
      <c r="F155" s="3"/>
      <c r="I155" s="4"/>
    </row>
    <row r="156" spans="1:9" x14ac:dyDescent="0.2">
      <c r="A156" s="1">
        <v>78</v>
      </c>
      <c r="B156" s="28" t="s">
        <v>24</v>
      </c>
      <c r="C156" s="1"/>
      <c r="D156" s="24" t="s">
        <v>33</v>
      </c>
      <c r="E156" s="3" t="s">
        <v>180</v>
      </c>
      <c r="F156" s="3" t="s">
        <v>207</v>
      </c>
      <c r="G156" s="27"/>
      <c r="H156" s="3">
        <v>2</v>
      </c>
      <c r="I156" s="28"/>
    </row>
    <row r="157" spans="1:9" ht="11.25" customHeight="1" x14ac:dyDescent="0.15">
      <c r="A157" s="3"/>
      <c r="B157" s="27"/>
      <c r="E157" s="3"/>
      <c r="F157" s="3"/>
      <c r="G157" s="27"/>
      <c r="I157" s="4"/>
    </row>
    <row r="158" spans="1:9" x14ac:dyDescent="0.2">
      <c r="A158" s="1">
        <v>79</v>
      </c>
      <c r="B158" s="28" t="s">
        <v>63</v>
      </c>
      <c r="C158" s="1"/>
      <c r="D158" s="24" t="s">
        <v>159</v>
      </c>
      <c r="E158" s="3" t="s">
        <v>180</v>
      </c>
      <c r="F158" s="3" t="s">
        <v>207</v>
      </c>
      <c r="G158" s="27"/>
      <c r="H158" s="3">
        <v>3</v>
      </c>
      <c r="I158" s="24"/>
    </row>
    <row r="159" spans="1:9" ht="11.25" customHeight="1" x14ac:dyDescent="0.15">
      <c r="A159" s="3"/>
      <c r="B159" s="2"/>
      <c r="E159" s="3"/>
      <c r="F159" s="3"/>
      <c r="I159" s="4"/>
    </row>
    <row r="160" spans="1:9" x14ac:dyDescent="0.2">
      <c r="A160" s="1">
        <v>80</v>
      </c>
      <c r="B160" s="33" t="s">
        <v>102</v>
      </c>
      <c r="C160" s="1"/>
      <c r="D160" s="24" t="s">
        <v>221</v>
      </c>
      <c r="E160" s="3" t="s">
        <v>180</v>
      </c>
      <c r="F160" s="3" t="s">
        <v>207</v>
      </c>
      <c r="G160" s="27"/>
      <c r="H160" s="3">
        <v>4</v>
      </c>
      <c r="I160" s="24"/>
    </row>
    <row r="161" spans="1:9" ht="11.25" customHeight="1" x14ac:dyDescent="0.15">
      <c r="A161" s="3"/>
      <c r="B161" s="2"/>
      <c r="E161" s="3"/>
      <c r="F161" s="3"/>
      <c r="I161" s="4"/>
    </row>
    <row r="162" spans="1:9" x14ac:dyDescent="0.2">
      <c r="A162" s="1">
        <v>81</v>
      </c>
      <c r="B162" s="33" t="s">
        <v>105</v>
      </c>
      <c r="C162" s="1"/>
      <c r="D162" s="24" t="s">
        <v>28</v>
      </c>
      <c r="E162" s="3" t="s">
        <v>195</v>
      </c>
      <c r="F162" s="3" t="s">
        <v>208</v>
      </c>
      <c r="G162" s="27"/>
      <c r="H162" s="3">
        <v>5</v>
      </c>
      <c r="I162" s="24"/>
    </row>
    <row r="163" spans="1:9" ht="11.25" customHeight="1" x14ac:dyDescent="0.2">
      <c r="D163" s="24"/>
      <c r="E163" s="3"/>
      <c r="F163" s="3"/>
      <c r="G163" s="15"/>
    </row>
    <row r="164" spans="1:9" x14ac:dyDescent="0.2">
      <c r="A164" s="1">
        <v>82</v>
      </c>
      <c r="B164" s="24" t="s">
        <v>95</v>
      </c>
      <c r="D164" s="28" t="s">
        <v>63</v>
      </c>
      <c r="E164" s="3" t="s">
        <v>195</v>
      </c>
      <c r="F164" s="3" t="s">
        <v>208</v>
      </c>
      <c r="G164" s="28"/>
      <c r="H164" s="3">
        <v>6</v>
      </c>
      <c r="I164" s="28"/>
    </row>
    <row r="165" spans="1:9" ht="11.25" customHeight="1" x14ac:dyDescent="0.15">
      <c r="A165" s="3"/>
      <c r="E165" s="3"/>
      <c r="I165" s="4"/>
    </row>
    <row r="166" spans="1:9" x14ac:dyDescent="0.2">
      <c r="A166" s="1">
        <v>83</v>
      </c>
      <c r="B166" s="28" t="s">
        <v>115</v>
      </c>
      <c r="D166" s="24" t="s">
        <v>110</v>
      </c>
      <c r="E166" s="3" t="s">
        <v>195</v>
      </c>
      <c r="F166" s="34" t="s">
        <v>208</v>
      </c>
      <c r="G166" s="24"/>
      <c r="H166" s="34">
        <v>7</v>
      </c>
      <c r="I166" s="24"/>
    </row>
    <row r="167" spans="1:9" ht="11.25" customHeight="1" x14ac:dyDescent="0.2">
      <c r="A167" s="3"/>
      <c r="E167" s="34"/>
      <c r="F167" s="34"/>
      <c r="G167" s="4"/>
      <c r="H167" s="34"/>
      <c r="I167" s="28"/>
    </row>
    <row r="168" spans="1:9" x14ac:dyDescent="0.2">
      <c r="A168" s="1">
        <v>84</v>
      </c>
      <c r="B168" s="24" t="s">
        <v>58</v>
      </c>
      <c r="D168" s="28" t="s">
        <v>119</v>
      </c>
      <c r="E168" s="3"/>
      <c r="F168" s="34" t="s">
        <v>209</v>
      </c>
      <c r="G168" s="24"/>
      <c r="H168" s="37">
        <v>8</v>
      </c>
      <c r="I168" s="24"/>
    </row>
    <row r="169" spans="1:9" ht="11.25" customHeight="1" x14ac:dyDescent="0.15">
      <c r="A169" s="3"/>
      <c r="E169" s="34"/>
      <c r="F169" s="34"/>
      <c r="G169" s="4"/>
      <c r="H169" s="34"/>
      <c r="I169" s="4"/>
    </row>
    <row r="170" spans="1:9" x14ac:dyDescent="0.2">
      <c r="A170" s="1">
        <v>85</v>
      </c>
      <c r="B170" s="28" t="s">
        <v>119</v>
      </c>
      <c r="D170" s="24" t="s">
        <v>62</v>
      </c>
      <c r="E170" s="3" t="s">
        <v>195</v>
      </c>
      <c r="F170" s="34" t="s">
        <v>210</v>
      </c>
      <c r="G170" s="24"/>
      <c r="H170" s="34">
        <v>1</v>
      </c>
      <c r="I170" s="24"/>
    </row>
    <row r="171" spans="1:9" ht="12.75" customHeight="1" x14ac:dyDescent="0.15">
      <c r="A171" s="3"/>
      <c r="B171" s="2"/>
      <c r="E171" s="34"/>
      <c r="F171" s="34"/>
      <c r="G171" s="4"/>
      <c r="H171" s="34"/>
      <c r="I171" s="4"/>
    </row>
    <row r="172" spans="1:9" x14ac:dyDescent="0.2">
      <c r="A172" s="1">
        <v>86</v>
      </c>
      <c r="B172" s="24" t="s">
        <v>220</v>
      </c>
      <c r="D172" s="24" t="s">
        <v>166</v>
      </c>
      <c r="E172" s="3" t="s">
        <v>195</v>
      </c>
      <c r="F172" s="34" t="s">
        <v>210</v>
      </c>
      <c r="G172" s="24"/>
      <c r="H172" s="34">
        <v>2</v>
      </c>
      <c r="I172" s="24"/>
    </row>
    <row r="173" spans="1:9" ht="11.25" customHeight="1" x14ac:dyDescent="0.2">
      <c r="A173" s="3"/>
      <c r="B173" s="29"/>
      <c r="E173" s="34"/>
      <c r="F173" s="34"/>
      <c r="G173" s="4"/>
      <c r="H173" s="34"/>
      <c r="I173" s="4"/>
    </row>
    <row r="174" spans="1:9" x14ac:dyDescent="0.2">
      <c r="A174" s="1">
        <v>87</v>
      </c>
      <c r="B174" s="24" t="s">
        <v>42</v>
      </c>
      <c r="D174" s="28" t="s">
        <v>165</v>
      </c>
      <c r="E174" s="3" t="s">
        <v>195</v>
      </c>
      <c r="F174" s="34" t="s">
        <v>210</v>
      </c>
      <c r="G174" s="24"/>
      <c r="H174" s="34">
        <v>3</v>
      </c>
      <c r="I174" s="24"/>
    </row>
    <row r="175" spans="1:9" ht="11.25" customHeight="1" x14ac:dyDescent="0.15">
      <c r="A175" s="3"/>
      <c r="B175" s="27"/>
      <c r="E175" s="34"/>
      <c r="F175" s="34"/>
      <c r="G175" s="4"/>
      <c r="H175" s="34"/>
      <c r="I175" s="4"/>
    </row>
    <row r="176" spans="1:9" x14ac:dyDescent="0.2">
      <c r="A176" s="1">
        <v>88</v>
      </c>
      <c r="B176" s="28" t="s">
        <v>34</v>
      </c>
      <c r="D176" s="24" t="s">
        <v>27</v>
      </c>
      <c r="E176" s="34" t="s">
        <v>181</v>
      </c>
      <c r="F176" s="34" t="s">
        <v>211</v>
      </c>
      <c r="G176" s="28"/>
      <c r="H176" s="34">
        <v>4</v>
      </c>
      <c r="I176" s="28"/>
    </row>
    <row r="177" spans="1:9" ht="11.25" customHeight="1" x14ac:dyDescent="0.15">
      <c r="A177" s="3"/>
      <c r="B177" s="2"/>
      <c r="E177" s="34"/>
      <c r="F177" s="34"/>
      <c r="G177" s="4"/>
      <c r="H177" s="34"/>
      <c r="I177" s="4"/>
    </row>
    <row r="178" spans="1:9" x14ac:dyDescent="0.2">
      <c r="A178" s="1">
        <v>89</v>
      </c>
      <c r="B178" s="24" t="s">
        <v>61</v>
      </c>
      <c r="D178" s="24" t="s">
        <v>48</v>
      </c>
      <c r="E178" s="34" t="s">
        <v>181</v>
      </c>
      <c r="F178" s="34" t="s">
        <v>211</v>
      </c>
      <c r="G178" s="28"/>
      <c r="H178" s="34">
        <v>5</v>
      </c>
      <c r="I178" s="28"/>
    </row>
    <row r="179" spans="1:9" ht="11.25" customHeight="1" x14ac:dyDescent="0.2">
      <c r="A179" s="3"/>
      <c r="B179" s="2"/>
      <c r="E179" s="34"/>
      <c r="F179" s="34"/>
      <c r="G179" s="28"/>
      <c r="H179" s="34"/>
      <c r="I179" s="4"/>
    </row>
    <row r="180" spans="1:9" x14ac:dyDescent="0.2">
      <c r="A180" s="1">
        <v>90</v>
      </c>
      <c r="B180" s="33" t="s">
        <v>82</v>
      </c>
      <c r="D180" s="24" t="s">
        <v>49</v>
      </c>
      <c r="E180" s="34" t="s">
        <v>181</v>
      </c>
      <c r="F180" s="34" t="s">
        <v>211</v>
      </c>
      <c r="G180" s="28"/>
      <c r="H180" s="34">
        <v>6</v>
      </c>
      <c r="I180" s="28"/>
    </row>
    <row r="181" spans="1:9" ht="11.25" customHeight="1" x14ac:dyDescent="0.2">
      <c r="A181" s="3"/>
      <c r="B181" s="2"/>
      <c r="D181" s="28"/>
      <c r="E181" s="34"/>
      <c r="F181" s="34"/>
      <c r="G181" s="24"/>
      <c r="H181" s="34"/>
      <c r="I181" s="28"/>
    </row>
    <row r="182" spans="1:9" x14ac:dyDescent="0.2">
      <c r="A182" s="1">
        <v>91</v>
      </c>
      <c r="B182" s="33" t="s">
        <v>108</v>
      </c>
      <c r="C182" s="1"/>
      <c r="D182" s="28" t="s">
        <v>161</v>
      </c>
      <c r="E182" s="34" t="s">
        <v>181</v>
      </c>
      <c r="F182" s="34" t="s">
        <v>211</v>
      </c>
      <c r="G182" s="28"/>
      <c r="H182" s="34">
        <v>7</v>
      </c>
      <c r="I182" s="24"/>
    </row>
    <row r="183" spans="1:9" ht="11.25" customHeight="1" x14ac:dyDescent="0.15">
      <c r="D183" s="24"/>
      <c r="E183" s="34"/>
      <c r="F183" s="34"/>
      <c r="G183" s="4"/>
      <c r="H183" s="34"/>
      <c r="I183" s="24"/>
    </row>
    <row r="184" spans="1:9" x14ac:dyDescent="0.2">
      <c r="A184" s="1">
        <v>92</v>
      </c>
      <c r="B184" s="24" t="s">
        <v>52</v>
      </c>
      <c r="D184" s="24" t="s">
        <v>100</v>
      </c>
      <c r="E184" s="34"/>
      <c r="F184" s="34" t="s">
        <v>217</v>
      </c>
      <c r="G184" s="24"/>
      <c r="H184" s="37">
        <v>8</v>
      </c>
      <c r="I184" s="28"/>
    </row>
    <row r="185" spans="1:9" ht="11.25" customHeight="1" x14ac:dyDescent="0.15">
      <c r="A185" s="3"/>
      <c r="E185" s="34"/>
      <c r="F185" s="34"/>
      <c r="G185" s="4"/>
      <c r="H185" s="34"/>
      <c r="I185" s="4"/>
    </row>
    <row r="186" spans="1:9" x14ac:dyDescent="0.2">
      <c r="A186" s="1">
        <v>93</v>
      </c>
      <c r="B186" s="24" t="s">
        <v>40</v>
      </c>
      <c r="D186" s="24" t="s">
        <v>43</v>
      </c>
      <c r="E186" s="34" t="s">
        <v>179</v>
      </c>
      <c r="F186" s="34" t="s">
        <v>212</v>
      </c>
      <c r="G186" s="24"/>
      <c r="H186" s="34">
        <v>1</v>
      </c>
      <c r="I186" s="24"/>
    </row>
    <row r="187" spans="1:9" ht="11.25" customHeight="1" x14ac:dyDescent="0.2">
      <c r="A187" s="3"/>
      <c r="D187" s="28"/>
      <c r="E187" s="34"/>
      <c r="F187" s="34"/>
      <c r="G187" s="4"/>
      <c r="H187" s="34"/>
      <c r="I187" s="4"/>
    </row>
    <row r="188" spans="1:9" x14ac:dyDescent="0.2">
      <c r="A188" s="1">
        <v>94</v>
      </c>
      <c r="B188" s="28" t="s">
        <v>54</v>
      </c>
      <c r="D188" s="24" t="s">
        <v>29</v>
      </c>
      <c r="E188" s="34" t="s">
        <v>179</v>
      </c>
      <c r="F188" s="34" t="s">
        <v>212</v>
      </c>
      <c r="G188" s="24"/>
      <c r="H188" s="34">
        <v>2</v>
      </c>
      <c r="I188" s="28"/>
    </row>
    <row r="189" spans="1:9" ht="11.25" customHeight="1" x14ac:dyDescent="0.15">
      <c r="A189" s="3"/>
      <c r="E189" s="34"/>
      <c r="F189" s="34"/>
      <c r="G189" s="4"/>
      <c r="H189" s="34"/>
      <c r="I189" s="4"/>
    </row>
    <row r="190" spans="1:9" x14ac:dyDescent="0.2">
      <c r="A190" s="1">
        <v>95</v>
      </c>
      <c r="B190" s="24" t="s">
        <v>49</v>
      </c>
      <c r="D190" s="24" t="s">
        <v>156</v>
      </c>
      <c r="E190" s="34" t="s">
        <v>179</v>
      </c>
      <c r="F190" s="34" t="s">
        <v>212</v>
      </c>
      <c r="G190" s="24"/>
      <c r="H190" s="34">
        <v>3</v>
      </c>
      <c r="I190" s="28"/>
    </row>
    <row r="191" spans="1:9" ht="12.75" customHeight="1" x14ac:dyDescent="0.15">
      <c r="A191" s="3"/>
      <c r="B191" s="2"/>
      <c r="E191" s="34"/>
      <c r="F191" s="34"/>
      <c r="G191" s="4"/>
      <c r="H191" s="34"/>
      <c r="I191" s="4"/>
    </row>
    <row r="192" spans="1:9" x14ac:dyDescent="0.2">
      <c r="A192" s="1">
        <v>96</v>
      </c>
      <c r="B192" s="24" t="s">
        <v>35</v>
      </c>
      <c r="C192" s="2" t="s">
        <v>218</v>
      </c>
      <c r="D192" s="24" t="s">
        <v>130</v>
      </c>
      <c r="E192" s="34" t="s">
        <v>196</v>
      </c>
      <c r="F192" s="34" t="s">
        <v>213</v>
      </c>
      <c r="G192" s="24"/>
      <c r="H192" s="34">
        <v>4</v>
      </c>
      <c r="I192" s="24"/>
    </row>
    <row r="193" spans="1:9" ht="11.25" customHeight="1" x14ac:dyDescent="0.2">
      <c r="A193" s="3"/>
      <c r="B193" s="29"/>
      <c r="E193" s="34"/>
      <c r="F193" s="34"/>
      <c r="G193" s="4"/>
      <c r="H193" s="34"/>
      <c r="I193" s="4"/>
    </row>
    <row r="194" spans="1:9" x14ac:dyDescent="0.2">
      <c r="A194" s="1">
        <v>97</v>
      </c>
      <c r="B194" s="24" t="s">
        <v>110</v>
      </c>
      <c r="C194" s="2" t="s">
        <v>218</v>
      </c>
      <c r="D194" s="24" t="s">
        <v>113</v>
      </c>
      <c r="E194" s="34" t="s">
        <v>196</v>
      </c>
      <c r="F194" s="34" t="s">
        <v>213</v>
      </c>
      <c r="G194" s="24"/>
      <c r="H194" s="34">
        <v>5</v>
      </c>
      <c r="I194" s="24"/>
    </row>
    <row r="195" spans="1:9" ht="11.25" customHeight="1" x14ac:dyDescent="0.2">
      <c r="A195" s="3"/>
      <c r="B195" s="27"/>
      <c r="D195" s="15"/>
      <c r="E195" s="34"/>
      <c r="F195" s="34"/>
      <c r="G195" s="4"/>
      <c r="H195" s="34"/>
      <c r="I195" s="4"/>
    </row>
    <row r="196" spans="1:9" x14ac:dyDescent="0.2">
      <c r="A196" s="1">
        <v>98</v>
      </c>
      <c r="B196" s="24" t="s">
        <v>167</v>
      </c>
      <c r="D196" s="24" t="s">
        <v>20</v>
      </c>
      <c r="E196" s="34" t="s">
        <v>216</v>
      </c>
      <c r="F196" s="34" t="s">
        <v>214</v>
      </c>
      <c r="G196" s="24"/>
      <c r="H196" s="34">
        <v>6</v>
      </c>
      <c r="I196" s="24"/>
    </row>
    <row r="197" spans="1:9" ht="11.25" customHeight="1" x14ac:dyDescent="0.2">
      <c r="A197" s="3"/>
      <c r="B197" s="2"/>
      <c r="D197" s="15"/>
      <c r="E197" s="34"/>
      <c r="F197" s="34"/>
      <c r="G197" s="4"/>
      <c r="H197" s="34"/>
      <c r="I197" s="4"/>
    </row>
    <row r="198" spans="1:9" x14ac:dyDescent="0.2">
      <c r="A198" s="1">
        <v>99</v>
      </c>
      <c r="B198" s="24" t="s">
        <v>25</v>
      </c>
      <c r="D198" s="24" t="s">
        <v>114</v>
      </c>
      <c r="E198" s="34" t="s">
        <v>216</v>
      </c>
      <c r="F198" s="34" t="s">
        <v>214</v>
      </c>
      <c r="G198" s="24"/>
      <c r="H198" s="34">
        <v>7</v>
      </c>
      <c r="I198" s="24"/>
    </row>
    <row r="199" spans="1:9" ht="11.25" customHeight="1" x14ac:dyDescent="0.15">
      <c r="A199" s="3"/>
      <c r="B199" s="2"/>
      <c r="E199" s="34"/>
      <c r="F199" s="34"/>
      <c r="G199" s="4"/>
      <c r="H199" s="34"/>
      <c r="I199" s="4"/>
    </row>
    <row r="200" spans="1:9" x14ac:dyDescent="0.2">
      <c r="A200" s="1">
        <v>100</v>
      </c>
      <c r="B200" s="33" t="s">
        <v>107</v>
      </c>
      <c r="D200" s="24" t="s">
        <v>169</v>
      </c>
      <c r="E200" s="34" t="s">
        <v>216</v>
      </c>
      <c r="F200" s="34" t="s">
        <v>214</v>
      </c>
      <c r="G200" s="24"/>
      <c r="H200" s="37">
        <v>8</v>
      </c>
      <c r="I200" s="28"/>
    </row>
    <row r="201" spans="1:9" x14ac:dyDescent="0.2">
      <c r="E201" s="34"/>
      <c r="F201" s="34"/>
      <c r="G201" s="4"/>
      <c r="H201" s="34"/>
    </row>
    <row r="202" spans="1:9" x14ac:dyDescent="0.2">
      <c r="B202" s="26"/>
      <c r="D202" s="24"/>
      <c r="E202" s="34"/>
      <c r="F202" s="34"/>
      <c r="G202" s="24"/>
      <c r="H202" s="34"/>
    </row>
    <row r="203" spans="1:9" x14ac:dyDescent="0.2">
      <c r="E203" s="34"/>
      <c r="F203" s="34"/>
      <c r="G203" s="4"/>
      <c r="H203" s="34"/>
    </row>
    <row r="204" spans="1:9" x14ac:dyDescent="0.2">
      <c r="B204" s="24"/>
      <c r="D204" s="24"/>
      <c r="E204" s="34"/>
      <c r="F204" s="34"/>
      <c r="G204" s="24"/>
      <c r="H204" s="34"/>
    </row>
    <row r="205" spans="1:9" x14ac:dyDescent="0.2">
      <c r="E205" s="34"/>
      <c r="F205" s="34"/>
      <c r="G205" s="4"/>
      <c r="H205" s="34"/>
    </row>
    <row r="206" spans="1:9" x14ac:dyDescent="0.2">
      <c r="B206" s="24"/>
      <c r="D206" s="24"/>
      <c r="E206" s="34"/>
      <c r="F206" s="34"/>
      <c r="G206" s="27"/>
    </row>
    <row r="207" spans="1:9" x14ac:dyDescent="0.2">
      <c r="E207" s="34"/>
      <c r="F207" s="34"/>
    </row>
    <row r="208" spans="1:9" x14ac:dyDescent="0.2">
      <c r="B208" s="25"/>
      <c r="D208" s="24"/>
      <c r="E208" s="3"/>
      <c r="F208" s="3"/>
      <c r="G208" s="24"/>
    </row>
    <row r="209" spans="2:7" x14ac:dyDescent="0.2">
      <c r="E209" s="3"/>
      <c r="F209" s="3"/>
    </row>
    <row r="210" spans="2:7" x14ac:dyDescent="0.2">
      <c r="B210" s="24"/>
      <c r="D210" s="24"/>
      <c r="E210" s="3"/>
      <c r="F210" s="3"/>
      <c r="G210" s="27"/>
    </row>
    <row r="211" spans="2:7" x14ac:dyDescent="0.2">
      <c r="E211" s="3"/>
      <c r="F211" s="3"/>
    </row>
    <row r="212" spans="2:7" x14ac:dyDescent="0.2">
      <c r="B212" s="24"/>
      <c r="D212" s="24"/>
      <c r="E212" s="3"/>
      <c r="F212" s="3"/>
      <c r="G212" s="27"/>
    </row>
    <row r="213" spans="2:7" x14ac:dyDescent="0.2">
      <c r="E213" s="3"/>
      <c r="F213" s="3"/>
    </row>
    <row r="214" spans="2:7" x14ac:dyDescent="0.2">
      <c r="B214" s="24"/>
      <c r="D214" s="24"/>
      <c r="E214" s="3"/>
      <c r="F214" s="3"/>
      <c r="G214" s="27"/>
    </row>
    <row r="215" spans="2:7" x14ac:dyDescent="0.2">
      <c r="E215" s="3"/>
      <c r="F215" s="3"/>
      <c r="G215" s="4"/>
    </row>
    <row r="216" spans="2:7" x14ac:dyDescent="0.2">
      <c r="B216" s="24"/>
      <c r="D216" s="24"/>
      <c r="E216" s="3"/>
      <c r="F216" s="3"/>
      <c r="G216" s="27"/>
    </row>
    <row r="217" spans="2:7" x14ac:dyDescent="0.2">
      <c r="E217" s="3"/>
      <c r="F217" s="3"/>
    </row>
    <row r="218" spans="2:7" x14ac:dyDescent="0.2">
      <c r="B218" s="24"/>
      <c r="D218" s="24"/>
      <c r="E218" s="3"/>
      <c r="F218" s="3"/>
      <c r="G218" s="24"/>
    </row>
    <row r="219" spans="2:7" x14ac:dyDescent="0.2">
      <c r="E219" s="3"/>
      <c r="F219" s="3"/>
      <c r="G219" s="4"/>
    </row>
    <row r="220" spans="2:7" x14ac:dyDescent="0.2">
      <c r="B220" s="24"/>
      <c r="D220" s="24"/>
      <c r="E220" s="3"/>
      <c r="F220" s="3"/>
      <c r="G220" s="27"/>
    </row>
    <row r="221" spans="2:7" x14ac:dyDescent="0.2">
      <c r="E221" s="3"/>
      <c r="F221" s="3"/>
      <c r="G221" s="4"/>
    </row>
    <row r="222" spans="2:7" x14ac:dyDescent="0.2">
      <c r="B222" s="24"/>
      <c r="D222" s="24"/>
      <c r="E222" s="3"/>
      <c r="F222" s="3"/>
      <c r="G222" s="24"/>
    </row>
    <row r="223" spans="2:7" x14ac:dyDescent="0.2">
      <c r="E223" s="3"/>
      <c r="F223" s="3"/>
      <c r="G223" s="4"/>
    </row>
    <row r="224" spans="2:7" x14ac:dyDescent="0.2">
      <c r="B224" s="24"/>
      <c r="D224" s="24"/>
      <c r="E224" s="3"/>
      <c r="F224" s="3"/>
      <c r="G224" s="27"/>
    </row>
    <row r="225" spans="2:6" x14ac:dyDescent="0.2">
      <c r="E225" s="3"/>
      <c r="F225" s="3"/>
    </row>
    <row r="226" spans="2:6" x14ac:dyDescent="0.2">
      <c r="B226" s="24"/>
      <c r="D226" s="24"/>
      <c r="E226" s="3"/>
      <c r="F226" s="3"/>
    </row>
    <row r="228" spans="2:6" x14ac:dyDescent="0.2">
      <c r="B228" s="24"/>
      <c r="D228" s="26"/>
    </row>
    <row r="230" spans="2:6" x14ac:dyDescent="0.2">
      <c r="B230" s="24"/>
      <c r="D230" s="24"/>
    </row>
    <row r="232" spans="2:6" x14ac:dyDescent="0.2">
      <c r="B232" s="24"/>
      <c r="D232" s="24"/>
    </row>
    <row r="234" spans="2:6" x14ac:dyDescent="0.2">
      <c r="B234" s="24"/>
      <c r="D234" s="25"/>
    </row>
    <row r="236" spans="2:6" x14ac:dyDescent="0.2">
      <c r="B236" s="24"/>
      <c r="D236" s="24"/>
    </row>
    <row r="238" spans="2:6" x14ac:dyDescent="0.2">
      <c r="B238" s="24"/>
      <c r="D238" s="24"/>
    </row>
    <row r="240" spans="2:6" x14ac:dyDescent="0.2">
      <c r="B240" s="24"/>
      <c r="D240" s="24"/>
    </row>
    <row r="242" spans="2:4" x14ac:dyDescent="0.2">
      <c r="B242" s="24"/>
      <c r="D242" s="24"/>
    </row>
    <row r="244" spans="2:4" x14ac:dyDescent="0.2">
      <c r="B244" s="24"/>
      <c r="D244" s="24"/>
    </row>
    <row r="246" spans="2:4" x14ac:dyDescent="0.2">
      <c r="B246" s="24"/>
      <c r="D246" s="24"/>
    </row>
    <row r="248" spans="2:4" x14ac:dyDescent="0.2">
      <c r="B248" s="24"/>
      <c r="D248" s="24"/>
    </row>
    <row r="250" spans="2:4" x14ac:dyDescent="0.2">
      <c r="B250" s="24"/>
      <c r="D250" s="24"/>
    </row>
    <row r="252" spans="2:4" x14ac:dyDescent="0.2">
      <c r="B252" s="24"/>
      <c r="D252" s="24"/>
    </row>
    <row r="254" spans="2:4" x14ac:dyDescent="0.2">
      <c r="B254" s="24"/>
      <c r="D254" s="24"/>
    </row>
    <row r="256" spans="2:4" x14ac:dyDescent="0.2">
      <c r="B256" s="24"/>
      <c r="D256" s="24"/>
    </row>
    <row r="258" spans="4:4" x14ac:dyDescent="0.2">
      <c r="D258" s="24"/>
    </row>
    <row r="260" spans="4:4" x14ac:dyDescent="0.2">
      <c r="D260" s="24"/>
    </row>
    <row r="262" spans="4:4" x14ac:dyDescent="0.2">
      <c r="D262" s="24"/>
    </row>
    <row r="264" spans="4:4" x14ac:dyDescent="0.2">
      <c r="D264" s="24"/>
    </row>
    <row r="266" spans="4:4" x14ac:dyDescent="0.2">
      <c r="D266" s="24"/>
    </row>
    <row r="268" spans="4:4" x14ac:dyDescent="0.2">
      <c r="D268" s="24"/>
    </row>
    <row r="270" spans="4:4" x14ac:dyDescent="0.2">
      <c r="D270" s="24"/>
    </row>
    <row r="272" spans="4:4" x14ac:dyDescent="0.2">
      <c r="D272" s="24"/>
    </row>
    <row r="274" spans="4:4" x14ac:dyDescent="0.2">
      <c r="D274" s="24"/>
    </row>
    <row r="276" spans="4:4" x14ac:dyDescent="0.2">
      <c r="D276" s="24"/>
    </row>
    <row r="278" spans="4:4" x14ac:dyDescent="0.2">
      <c r="D278" s="24"/>
    </row>
    <row r="280" spans="4:4" x14ac:dyDescent="0.2">
      <c r="D280" s="24"/>
    </row>
    <row r="282" spans="4:4" x14ac:dyDescent="0.2">
      <c r="D282" s="24"/>
    </row>
  </sheetData>
  <phoneticPr fontId="1"/>
  <pageMargins left="0.25" right="0.25" top="0.75" bottom="0.75" header="0.3" footer="0.3"/>
  <pageSetup paperSize="9" scale="66" orientation="portrait" horizontalDpi="4294967293" verticalDpi="200" r:id="rId1"/>
  <headerFooter alignWithMargins="0"/>
  <rowBreaks count="1" manualBreakCount="1"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星取り表100</vt:lpstr>
      <vt:lpstr>データ１</vt:lpstr>
      <vt:lpstr>データ２</vt:lpstr>
      <vt:lpstr>Sheet1</vt:lpstr>
      <vt:lpstr>データ２!Print_Area</vt:lpstr>
      <vt:lpstr>星取り表100!Print_Area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2018-02-18T10:28:49Z</cp:lastPrinted>
  <dcterms:created xsi:type="dcterms:W3CDTF">1998-10-18T23:17:38Z</dcterms:created>
  <dcterms:modified xsi:type="dcterms:W3CDTF">2018-02-26T15:35:39Z</dcterms:modified>
</cp:coreProperties>
</file>