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ocments\少年野球\スーパーリーグ\"/>
    </mc:Choice>
  </mc:AlternateContent>
  <xr:revisionPtr revIDLastSave="0" documentId="13_ncr:1_{15D20575-9CF0-41AE-B626-6F97836EFCB6}" xr6:coauthVersionLast="46" xr6:coauthVersionMax="46" xr10:uidLastSave="{00000000-0000-0000-0000-000000000000}"/>
  <bookViews>
    <workbookView xWindow="-110" yWindow="-110" windowWidth="19420" windowHeight="10420" tabRatio="599" xr2:uid="{00000000-000D-0000-FFFF-FFFF00000000}"/>
  </bookViews>
  <sheets>
    <sheet name="星取り表98" sheetId="13" r:id="rId1"/>
    <sheet name="データ１" sheetId="15" r:id="rId2"/>
    <sheet name="データ２" sheetId="10" r:id="rId3"/>
  </sheets>
  <definedNames>
    <definedName name="_xlnm.Print_Area" localSheetId="2">データ２!$A$1:$E$216</definedName>
  </definedNames>
  <calcPr calcId="181029"/>
</workbook>
</file>

<file path=xl/calcChain.xml><?xml version="1.0" encoding="utf-8"?>
<calcChain xmlns="http://schemas.openxmlformats.org/spreadsheetml/2006/main">
  <c r="AC236" i="13" l="1"/>
  <c r="AB236" i="13"/>
  <c r="AA236" i="13"/>
  <c r="AC234" i="13"/>
  <c r="AB234" i="13"/>
  <c r="AA234" i="13"/>
  <c r="AC232" i="13"/>
  <c r="AB232" i="13"/>
  <c r="AA232" i="13"/>
  <c r="AC230" i="13"/>
  <c r="AD230" i="13" s="1"/>
  <c r="AB230" i="13"/>
  <c r="AA230" i="13"/>
  <c r="AC228" i="13"/>
  <c r="AB228" i="13"/>
  <c r="AA228" i="13"/>
  <c r="AC226" i="13"/>
  <c r="AB226" i="13"/>
  <c r="AA226" i="13"/>
  <c r="AC224" i="13"/>
  <c r="AB224" i="13"/>
  <c r="AA224" i="13"/>
  <c r="AC219" i="13"/>
  <c r="AB219" i="13"/>
  <c r="AA219" i="13"/>
  <c r="AC217" i="13"/>
  <c r="AB217" i="13"/>
  <c r="AA217" i="13"/>
  <c r="AC215" i="13"/>
  <c r="AB215" i="13"/>
  <c r="AA215" i="13"/>
  <c r="AC213" i="13"/>
  <c r="AB213" i="13"/>
  <c r="AA213" i="13"/>
  <c r="AD211" i="13"/>
  <c r="AC211" i="13"/>
  <c r="AB211" i="13"/>
  <c r="AA211" i="13"/>
  <c r="AD217" i="13" s="1"/>
  <c r="AC209" i="13"/>
  <c r="AB209" i="13"/>
  <c r="AA209" i="13"/>
  <c r="AD207" i="13"/>
  <c r="AC207" i="13"/>
  <c r="AB207" i="13"/>
  <c r="AA207" i="13"/>
  <c r="AC202" i="13"/>
  <c r="AB202" i="13"/>
  <c r="AA202" i="13"/>
  <c r="AC200" i="13"/>
  <c r="AB200" i="13"/>
  <c r="AA200" i="13"/>
  <c r="AC198" i="13"/>
  <c r="AB198" i="13"/>
  <c r="AD198" i="13" s="1"/>
  <c r="AA198" i="13"/>
  <c r="AC196" i="13"/>
  <c r="AB196" i="13"/>
  <c r="AA196" i="13"/>
  <c r="AC194" i="13"/>
  <c r="AB194" i="13"/>
  <c r="AA194" i="13"/>
  <c r="AD192" i="13"/>
  <c r="AC192" i="13"/>
  <c r="AB192" i="13"/>
  <c r="AA192" i="13"/>
  <c r="AC190" i="13"/>
  <c r="AB190" i="13"/>
  <c r="AA190" i="13"/>
  <c r="AD185" i="13"/>
  <c r="AC185" i="13"/>
  <c r="AB185" i="13"/>
  <c r="AA185" i="13"/>
  <c r="AC183" i="13"/>
  <c r="AB183" i="13"/>
  <c r="AA183" i="13"/>
  <c r="AC181" i="13"/>
  <c r="AB181" i="13"/>
  <c r="AA181" i="13"/>
  <c r="AC179" i="13"/>
  <c r="AB179" i="13"/>
  <c r="AD179" i="13" s="1"/>
  <c r="AA179" i="13"/>
  <c r="AC177" i="13"/>
  <c r="AB177" i="13"/>
  <c r="AA177" i="13"/>
  <c r="AC175" i="13"/>
  <c r="AB175" i="13"/>
  <c r="AA175" i="13"/>
  <c r="AD173" i="13"/>
  <c r="AC173" i="13"/>
  <c r="AB173" i="13"/>
  <c r="AA173" i="13"/>
  <c r="AD175" i="13" s="1"/>
  <c r="AC168" i="13"/>
  <c r="AB168" i="13"/>
  <c r="AA168" i="13"/>
  <c r="AD166" i="13"/>
  <c r="AC166" i="13"/>
  <c r="AB166" i="13"/>
  <c r="AA166" i="13"/>
  <c r="AC164" i="13"/>
  <c r="AB164" i="13"/>
  <c r="AA164" i="13"/>
  <c r="AC162" i="13"/>
  <c r="AB162" i="13"/>
  <c r="AA162" i="13"/>
  <c r="AC160" i="13"/>
  <c r="AB160" i="13"/>
  <c r="AD160" i="13" s="1"/>
  <c r="AA160" i="13"/>
  <c r="AC158" i="13"/>
  <c r="AB158" i="13"/>
  <c r="AA158" i="13"/>
  <c r="AD158" i="13" s="1"/>
  <c r="AC156" i="13"/>
  <c r="AB156" i="13"/>
  <c r="AA156" i="13"/>
  <c r="AD151" i="13"/>
  <c r="AC151" i="13"/>
  <c r="AB151" i="13"/>
  <c r="AA151" i="13"/>
  <c r="AC149" i="13"/>
  <c r="AB149" i="13"/>
  <c r="AA149" i="13"/>
  <c r="AD147" i="13"/>
  <c r="AC147" i="13"/>
  <c r="AB147" i="13"/>
  <c r="AA147" i="13"/>
  <c r="AC145" i="13"/>
  <c r="AB145" i="13"/>
  <c r="AA145" i="13"/>
  <c r="AC143" i="13"/>
  <c r="AB143" i="13"/>
  <c r="AA143" i="13"/>
  <c r="AC141" i="13"/>
  <c r="AB141" i="13"/>
  <c r="AD141" i="13" s="1"/>
  <c r="AA141" i="13"/>
  <c r="AC139" i="13"/>
  <c r="AB139" i="13"/>
  <c r="AA139" i="13"/>
  <c r="AD139" i="13" s="1"/>
  <c r="AC134" i="13"/>
  <c r="AB134" i="13"/>
  <c r="AA134" i="13"/>
  <c r="AD132" i="13"/>
  <c r="AC132" i="13"/>
  <c r="AB132" i="13"/>
  <c r="AA132" i="13"/>
  <c r="AC130" i="13"/>
  <c r="AB130" i="13"/>
  <c r="AA130" i="13"/>
  <c r="AD128" i="13"/>
  <c r="AC128" i="13"/>
  <c r="AB128" i="13"/>
  <c r="AA128" i="13"/>
  <c r="AC126" i="13"/>
  <c r="AB126" i="13"/>
  <c r="AA126" i="13"/>
  <c r="AC124" i="13"/>
  <c r="AB124" i="13"/>
  <c r="AA124" i="13"/>
  <c r="AD124" i="13" s="1"/>
  <c r="AC122" i="13"/>
  <c r="AB122" i="13"/>
  <c r="AD122" i="13" s="1"/>
  <c r="AA122" i="13"/>
  <c r="AC117" i="13"/>
  <c r="AB117" i="13"/>
  <c r="AA117" i="13"/>
  <c r="AC115" i="13"/>
  <c r="AB115" i="13"/>
  <c r="AA115" i="13"/>
  <c r="AC113" i="13"/>
  <c r="AB113" i="13"/>
  <c r="AA113" i="13"/>
  <c r="AC111" i="13"/>
  <c r="AB111" i="13"/>
  <c r="AA111" i="13"/>
  <c r="AC109" i="13"/>
  <c r="AB109" i="13"/>
  <c r="AA109" i="13"/>
  <c r="AC107" i="13"/>
  <c r="AB107" i="13"/>
  <c r="AA107" i="13"/>
  <c r="AC105" i="13"/>
  <c r="AB105" i="13"/>
  <c r="AA105" i="13"/>
  <c r="AC100" i="13"/>
  <c r="AB100" i="13"/>
  <c r="AD100" i="13" s="1"/>
  <c r="AA100" i="13"/>
  <c r="AC98" i="13"/>
  <c r="AB98" i="13"/>
  <c r="AA98" i="13"/>
  <c r="AC96" i="13"/>
  <c r="AB96" i="13"/>
  <c r="AA96" i="13"/>
  <c r="AC94" i="13"/>
  <c r="AB94" i="13"/>
  <c r="AA94" i="13"/>
  <c r="AD94" i="13" s="1"/>
  <c r="AC92" i="13"/>
  <c r="AB92" i="13"/>
  <c r="AA92" i="13"/>
  <c r="AC90" i="13"/>
  <c r="AB90" i="13"/>
  <c r="AA90" i="13"/>
  <c r="AC88" i="13"/>
  <c r="AB88" i="13"/>
  <c r="AA88" i="13"/>
  <c r="AD90" i="13" s="1"/>
  <c r="AC83" i="13"/>
  <c r="AB83" i="13"/>
  <c r="AA83" i="13"/>
  <c r="AD81" i="13"/>
  <c r="AC81" i="13"/>
  <c r="AB81" i="13"/>
  <c r="AA81" i="13"/>
  <c r="AC79" i="13"/>
  <c r="AB79" i="13"/>
  <c r="AA79" i="13"/>
  <c r="AD77" i="13"/>
  <c r="AC77" i="13"/>
  <c r="AB77" i="13"/>
  <c r="AA77" i="13"/>
  <c r="AC75" i="13"/>
  <c r="AB75" i="13"/>
  <c r="AA75" i="13"/>
  <c r="AD75" i="13" s="1"/>
  <c r="AC73" i="13"/>
  <c r="AB73" i="13"/>
  <c r="AA73" i="13"/>
  <c r="AC71" i="13"/>
  <c r="AD71" i="13" s="1"/>
  <c r="AB71" i="13"/>
  <c r="AA71" i="13"/>
  <c r="AC66" i="13"/>
  <c r="AD66" i="13" s="1"/>
  <c r="AB66" i="13"/>
  <c r="AA66" i="13"/>
  <c r="AC64" i="13"/>
  <c r="AB64" i="13"/>
  <c r="AA64" i="13"/>
  <c r="AD64" i="13" s="1"/>
  <c r="AC62" i="13"/>
  <c r="AB62" i="13"/>
  <c r="AA62" i="13"/>
  <c r="AC60" i="13"/>
  <c r="AB60" i="13"/>
  <c r="AA60" i="13"/>
  <c r="AD60" i="13" s="1"/>
  <c r="AC58" i="13"/>
  <c r="AB58" i="13"/>
  <c r="AA58" i="13"/>
  <c r="AC56" i="13"/>
  <c r="AB56" i="13"/>
  <c r="AA56" i="13"/>
  <c r="AD62" i="13" s="1"/>
  <c r="AC54" i="13"/>
  <c r="AB54" i="13"/>
  <c r="AA54" i="13"/>
  <c r="AC49" i="13"/>
  <c r="AD49" i="13" s="1"/>
  <c r="AB49" i="13"/>
  <c r="AA49" i="13"/>
  <c r="AC47" i="13"/>
  <c r="AB47" i="13"/>
  <c r="AA47" i="13"/>
  <c r="AD47" i="13" s="1"/>
  <c r="AC45" i="13"/>
  <c r="AB45" i="13"/>
  <c r="AA45" i="13"/>
  <c r="AC43" i="13"/>
  <c r="AB43" i="13"/>
  <c r="AD43" i="13" s="1"/>
  <c r="AA43" i="13"/>
  <c r="AC41" i="13"/>
  <c r="AB41" i="13"/>
  <c r="AA41" i="13"/>
  <c r="AC39" i="13"/>
  <c r="AB39" i="13"/>
  <c r="AA39" i="13"/>
  <c r="AC37" i="13"/>
  <c r="AD37" i="13" s="1"/>
  <c r="AB37" i="13"/>
  <c r="AA37" i="13"/>
  <c r="AD39" i="13" s="1"/>
  <c r="AC32" i="13"/>
  <c r="AB32" i="13"/>
  <c r="AA32" i="13"/>
  <c r="AC30" i="13"/>
  <c r="AD30" i="13" s="1"/>
  <c r="AB30" i="13"/>
  <c r="AA30" i="13"/>
  <c r="AC28" i="13"/>
  <c r="AB28" i="13"/>
  <c r="AA28" i="13"/>
  <c r="AD28" i="13" s="1"/>
  <c r="AC26" i="13"/>
  <c r="AB26" i="13"/>
  <c r="AA26" i="13"/>
  <c r="AC24" i="13"/>
  <c r="AB24" i="13"/>
  <c r="AD24" i="13" s="1"/>
  <c r="AA24" i="13"/>
  <c r="AC22" i="13"/>
  <c r="AB22" i="13"/>
  <c r="AA22" i="13"/>
  <c r="AC20" i="13"/>
  <c r="AB20" i="13"/>
  <c r="AA20" i="13"/>
  <c r="AC15" i="13"/>
  <c r="AB15" i="13"/>
  <c r="AA15" i="13"/>
  <c r="AD15" i="13" s="1"/>
  <c r="AC13" i="13"/>
  <c r="AB13" i="13"/>
  <c r="AA13" i="13"/>
  <c r="AC11" i="13"/>
  <c r="AB11" i="13"/>
  <c r="AA11" i="13"/>
  <c r="AC9" i="13"/>
  <c r="AB9" i="13"/>
  <c r="AA9" i="13"/>
  <c r="AD9" i="13" s="1"/>
  <c r="AC7" i="13"/>
  <c r="AB7" i="13"/>
  <c r="AA7" i="13"/>
  <c r="AC5" i="13"/>
  <c r="AB5" i="13"/>
  <c r="AD5" i="13" s="1"/>
  <c r="AA5" i="13"/>
  <c r="AC3" i="13"/>
  <c r="AB3" i="13"/>
  <c r="AA3" i="13"/>
  <c r="B226" i="13"/>
  <c r="F223" i="13" s="1"/>
  <c r="B228" i="13"/>
  <c r="I223" i="13" s="1"/>
  <c r="B230" i="13"/>
  <c r="L223" i="13" s="1"/>
  <c r="B232" i="13"/>
  <c r="B234" i="13"/>
  <c r="R223" i="13" s="1"/>
  <c r="B236" i="13"/>
  <c r="U223" i="13" s="1"/>
  <c r="B224" i="13"/>
  <c r="C223" i="13" s="1"/>
  <c r="B209" i="13"/>
  <c r="B211" i="13"/>
  <c r="I206" i="13" s="1"/>
  <c r="B213" i="13"/>
  <c r="B215" i="13"/>
  <c r="B217" i="13"/>
  <c r="B219" i="13"/>
  <c r="U206" i="13" s="1"/>
  <c r="B207" i="13"/>
  <c r="C206" i="13" s="1"/>
  <c r="B192" i="13"/>
  <c r="B194" i="13"/>
  <c r="B196" i="13"/>
  <c r="B198" i="13"/>
  <c r="B200" i="13"/>
  <c r="B202" i="13"/>
  <c r="B190" i="13"/>
  <c r="B175" i="13"/>
  <c r="B177" i="13"/>
  <c r="B179" i="13"/>
  <c r="B181" i="13"/>
  <c r="B183" i="13"/>
  <c r="B185" i="13"/>
  <c r="B173" i="13"/>
  <c r="B158" i="13"/>
  <c r="B160" i="13"/>
  <c r="B162" i="13"/>
  <c r="B164" i="13"/>
  <c r="B166" i="13"/>
  <c r="B168" i="13"/>
  <c r="B156" i="13"/>
  <c r="B141" i="13"/>
  <c r="B143" i="13"/>
  <c r="B145" i="13"/>
  <c r="B147" i="13"/>
  <c r="B149" i="13"/>
  <c r="B151" i="13"/>
  <c r="B139" i="13"/>
  <c r="B124" i="13"/>
  <c r="B126" i="13"/>
  <c r="B128" i="13"/>
  <c r="B130" i="13"/>
  <c r="B132" i="13"/>
  <c r="B134" i="13"/>
  <c r="B122" i="13"/>
  <c r="B107" i="13"/>
  <c r="B109" i="13"/>
  <c r="B111" i="13"/>
  <c r="B113" i="13"/>
  <c r="B115" i="13"/>
  <c r="B117" i="13"/>
  <c r="B105" i="13"/>
  <c r="B90" i="13"/>
  <c r="B92" i="13"/>
  <c r="B94" i="13"/>
  <c r="B96" i="13"/>
  <c r="B98" i="13"/>
  <c r="B100" i="13"/>
  <c r="B88" i="13"/>
  <c r="B73" i="13"/>
  <c r="B75" i="13"/>
  <c r="B77" i="13"/>
  <c r="B79" i="13"/>
  <c r="B81" i="13"/>
  <c r="B83" i="13"/>
  <c r="B71" i="13"/>
  <c r="B56" i="13"/>
  <c r="B58" i="13"/>
  <c r="B60" i="13"/>
  <c r="B62" i="13"/>
  <c r="B64" i="13"/>
  <c r="B66" i="13"/>
  <c r="B54" i="13"/>
  <c r="B39" i="13"/>
  <c r="B41" i="13"/>
  <c r="B43" i="13"/>
  <c r="B45" i="13"/>
  <c r="B47" i="13"/>
  <c r="B49" i="13"/>
  <c r="B37" i="13"/>
  <c r="B22" i="13"/>
  <c r="B24" i="13"/>
  <c r="B26" i="13"/>
  <c r="B28" i="13"/>
  <c r="B30" i="13"/>
  <c r="B32" i="13"/>
  <c r="B20" i="13"/>
  <c r="B9" i="13"/>
  <c r="B11" i="13"/>
  <c r="B13" i="13"/>
  <c r="B15" i="13"/>
  <c r="O223" i="13"/>
  <c r="F206" i="13"/>
  <c r="L206" i="13"/>
  <c r="O206" i="13"/>
  <c r="R206" i="13"/>
  <c r="B223" i="13"/>
  <c r="B206" i="13"/>
  <c r="Z236" i="13"/>
  <c r="Y236" i="13"/>
  <c r="X236" i="13"/>
  <c r="Z234" i="13"/>
  <c r="Y234" i="13"/>
  <c r="X234" i="13"/>
  <c r="Z232" i="13"/>
  <c r="Y232" i="13"/>
  <c r="X232" i="13"/>
  <c r="Z230" i="13"/>
  <c r="Y230" i="13"/>
  <c r="X230" i="13"/>
  <c r="Z228" i="13"/>
  <c r="Y228" i="13"/>
  <c r="X228" i="13"/>
  <c r="Z226" i="13"/>
  <c r="Y226" i="13"/>
  <c r="X226" i="13"/>
  <c r="Z224" i="13"/>
  <c r="Y224" i="13"/>
  <c r="X224" i="13"/>
  <c r="C222" i="13"/>
  <c r="B222" i="13"/>
  <c r="Z219" i="13"/>
  <c r="Y219" i="13"/>
  <c r="X219" i="13"/>
  <c r="Z217" i="13"/>
  <c r="Y217" i="13"/>
  <c r="X217" i="13"/>
  <c r="Z215" i="13"/>
  <c r="Y215" i="13"/>
  <c r="X215" i="13"/>
  <c r="Z213" i="13"/>
  <c r="Y213" i="13"/>
  <c r="X213" i="13"/>
  <c r="Z211" i="13"/>
  <c r="Y211" i="13"/>
  <c r="X211" i="13"/>
  <c r="Z209" i="13"/>
  <c r="Y209" i="13"/>
  <c r="X209" i="13"/>
  <c r="Z207" i="13"/>
  <c r="Y207" i="13"/>
  <c r="X207" i="13"/>
  <c r="C205" i="13"/>
  <c r="B205" i="13"/>
  <c r="AD113" i="13" l="1"/>
  <c r="AD236" i="13"/>
  <c r="AD224" i="13"/>
  <c r="AD228" i="13"/>
  <c r="AD32" i="13"/>
  <c r="AD56" i="13"/>
  <c r="AD88" i="13"/>
  <c r="AD111" i="13"/>
  <c r="AD20" i="13"/>
  <c r="AE28" i="13" s="1"/>
  <c r="AD79" i="13"/>
  <c r="AD83" i="13"/>
  <c r="AD96" i="13"/>
  <c r="AD126" i="13"/>
  <c r="AE126" i="13" s="1"/>
  <c r="AD130" i="13"/>
  <c r="AD145" i="13"/>
  <c r="AD149" i="13"/>
  <c r="AD164" i="13"/>
  <c r="AD168" i="13"/>
  <c r="AD183" i="13"/>
  <c r="AD190" i="13"/>
  <c r="AD202" i="13"/>
  <c r="AD213" i="13"/>
  <c r="AD209" i="13"/>
  <c r="AE209" i="13" s="1"/>
  <c r="AD234" i="13"/>
  <c r="AE234" i="13" s="1"/>
  <c r="AD7" i="13"/>
  <c r="AB239" i="13"/>
  <c r="AD109" i="13" s="1"/>
  <c r="AD54" i="13"/>
  <c r="AE62" i="13" s="1"/>
  <c r="AD3" i="13"/>
  <c r="AC239" i="13"/>
  <c r="AD22" i="13"/>
  <c r="AD26" i="13"/>
  <c r="AE26" i="13" s="1"/>
  <c r="AD98" i="13"/>
  <c r="AE98" i="13" s="1"/>
  <c r="AD115" i="13"/>
  <c r="AD134" i="13"/>
  <c r="AD156" i="13"/>
  <c r="AE156" i="13" s="1"/>
  <c r="AD194" i="13"/>
  <c r="AE132" i="13"/>
  <c r="AD11" i="13"/>
  <c r="AE11" i="13" s="1"/>
  <c r="AD73" i="13"/>
  <c r="AE73" i="13" s="1"/>
  <c r="AD215" i="13"/>
  <c r="AD219" i="13"/>
  <c r="AD41" i="13"/>
  <c r="AD58" i="13"/>
  <c r="AE58" i="13" s="1"/>
  <c r="AD143" i="13"/>
  <c r="AE143" i="13" s="1"/>
  <c r="AE158" i="13"/>
  <c r="AD162" i="13"/>
  <c r="AD177" i="13"/>
  <c r="AE177" i="13" s="1"/>
  <c r="AD181" i="13"/>
  <c r="AD196" i="13"/>
  <c r="AE196" i="13" s="1"/>
  <c r="AD200" i="13"/>
  <c r="AD226" i="13"/>
  <c r="AE226" i="13" s="1"/>
  <c r="AD45" i="13"/>
  <c r="AE45" i="13" s="1"/>
  <c r="AD13" i="13"/>
  <c r="AE13" i="13" s="1"/>
  <c r="AD92" i="13"/>
  <c r="AD232" i="13"/>
  <c r="F36" i="13"/>
  <c r="I36" i="13"/>
  <c r="L36" i="13"/>
  <c r="O36" i="13"/>
  <c r="R36" i="13"/>
  <c r="U36" i="13"/>
  <c r="B5" i="13"/>
  <c r="B7" i="13"/>
  <c r="AE22" i="13" l="1"/>
  <c r="AE145" i="13"/>
  <c r="AE88" i="13"/>
  <c r="AE173" i="13"/>
  <c r="AE24" i="13"/>
  <c r="AE100" i="13"/>
  <c r="AE147" i="13"/>
  <c r="AE75" i="13"/>
  <c r="AE200" i="13"/>
  <c r="AD117" i="13"/>
  <c r="AE194" i="13"/>
  <c r="AE213" i="13"/>
  <c r="AE130" i="13"/>
  <c r="AE56" i="13"/>
  <c r="AE151" i="13"/>
  <c r="AE185" i="13"/>
  <c r="AE71" i="13"/>
  <c r="AD107" i="13"/>
  <c r="AE3" i="13"/>
  <c r="AE32" i="13"/>
  <c r="AE81" i="13"/>
  <c r="AE39" i="13"/>
  <c r="AE202" i="13"/>
  <c r="AE207" i="13"/>
  <c r="AE64" i="13"/>
  <c r="AE90" i="13"/>
  <c r="AE181" i="13"/>
  <c r="AE41" i="13"/>
  <c r="AE134" i="13"/>
  <c r="AE54" i="13"/>
  <c r="AE190" i="13"/>
  <c r="AE96" i="13"/>
  <c r="AE228" i="13"/>
  <c r="AE175" i="13"/>
  <c r="AE166" i="13"/>
  <c r="AE49" i="13"/>
  <c r="AE66" i="13"/>
  <c r="AE15" i="13"/>
  <c r="AE232" i="13"/>
  <c r="AE219" i="13"/>
  <c r="AE224" i="13"/>
  <c r="AE30" i="13"/>
  <c r="AE9" i="13"/>
  <c r="AE149" i="13"/>
  <c r="AE139" i="13"/>
  <c r="AE183" i="13"/>
  <c r="AE83" i="13"/>
  <c r="AE128" i="13"/>
  <c r="AE5" i="13"/>
  <c r="AE92" i="13"/>
  <c r="AE162" i="13"/>
  <c r="AE215" i="13"/>
  <c r="AD105" i="13"/>
  <c r="AE105" i="13" s="1"/>
  <c r="AE7" i="13"/>
  <c r="AE168" i="13"/>
  <c r="AE79" i="13"/>
  <c r="AE236" i="13"/>
  <c r="AE47" i="13"/>
  <c r="AE198" i="13"/>
  <c r="AE217" i="13"/>
  <c r="AE230" i="13"/>
  <c r="AE124" i="13"/>
  <c r="AE60" i="13"/>
  <c r="AE164" i="13"/>
  <c r="AE20" i="13"/>
  <c r="AE211" i="13"/>
  <c r="AE141" i="13"/>
  <c r="AE122" i="13"/>
  <c r="AE43" i="13"/>
  <c r="AE37" i="13"/>
  <c r="AE192" i="13"/>
  <c r="AE77" i="13"/>
  <c r="AE94" i="13"/>
  <c r="AE160" i="13"/>
  <c r="AE179" i="13"/>
  <c r="B189" i="13"/>
  <c r="B172" i="13"/>
  <c r="B155" i="13"/>
  <c r="B138" i="13"/>
  <c r="B121" i="13"/>
  <c r="B104" i="13"/>
  <c r="AE115" i="13" l="1"/>
  <c r="AE113" i="13"/>
  <c r="AE117" i="13"/>
  <c r="AE107" i="13"/>
  <c r="AE111" i="13"/>
  <c r="AE109" i="13"/>
  <c r="F189" i="13"/>
  <c r="I189" i="13"/>
  <c r="L189" i="13"/>
  <c r="O189" i="13"/>
  <c r="R189" i="13"/>
  <c r="U189" i="13"/>
  <c r="C189" i="13"/>
  <c r="F172" i="13"/>
  <c r="I172" i="13"/>
  <c r="L172" i="13"/>
  <c r="O172" i="13"/>
  <c r="R172" i="13"/>
  <c r="U172" i="13"/>
  <c r="C172" i="13"/>
  <c r="F155" i="13"/>
  <c r="I155" i="13"/>
  <c r="L155" i="13"/>
  <c r="O155" i="13"/>
  <c r="R155" i="13"/>
  <c r="U155" i="13"/>
  <c r="C155" i="13"/>
  <c r="F138" i="13"/>
  <c r="I138" i="13"/>
  <c r="L138" i="13"/>
  <c r="O138" i="13"/>
  <c r="R138" i="13"/>
  <c r="U138" i="13"/>
  <c r="C138" i="13"/>
  <c r="F121" i="13"/>
  <c r="I121" i="13"/>
  <c r="L121" i="13"/>
  <c r="O121" i="13"/>
  <c r="R121" i="13"/>
  <c r="U121" i="13"/>
  <c r="C121" i="13"/>
  <c r="F104" i="13"/>
  <c r="I104" i="13"/>
  <c r="L104" i="13"/>
  <c r="O104" i="13"/>
  <c r="R104" i="13"/>
  <c r="U104" i="13"/>
  <c r="C104" i="13"/>
  <c r="F87" i="13"/>
  <c r="I87" i="13"/>
  <c r="L87" i="13"/>
  <c r="O87" i="13"/>
  <c r="R87" i="13"/>
  <c r="U87" i="13"/>
  <c r="C87" i="13"/>
  <c r="F70" i="13"/>
  <c r="I70" i="13"/>
  <c r="L70" i="13"/>
  <c r="O70" i="13"/>
  <c r="R70" i="13"/>
  <c r="U70" i="13"/>
  <c r="C70" i="13"/>
  <c r="F53" i="13"/>
  <c r="I53" i="13"/>
  <c r="L53" i="13"/>
  <c r="O53" i="13"/>
  <c r="R53" i="13"/>
  <c r="U53" i="13"/>
  <c r="C53" i="13"/>
  <c r="C36" i="13"/>
  <c r="B87" i="13"/>
  <c r="B70" i="13"/>
  <c r="B53" i="13"/>
  <c r="B36" i="13"/>
  <c r="Z202" i="13"/>
  <c r="Y202" i="13"/>
  <c r="X202" i="13"/>
  <c r="Z200" i="13"/>
  <c r="Y200" i="13"/>
  <c r="X200" i="13"/>
  <c r="Z198" i="13"/>
  <c r="Y198" i="13"/>
  <c r="X198" i="13"/>
  <c r="Z196" i="13"/>
  <c r="Y196" i="13"/>
  <c r="X196" i="13"/>
  <c r="Z194" i="13"/>
  <c r="Y194" i="13"/>
  <c r="X194" i="13"/>
  <c r="Z192" i="13"/>
  <c r="Y192" i="13"/>
  <c r="X192" i="13"/>
  <c r="Z190" i="13"/>
  <c r="Y190" i="13"/>
  <c r="X190" i="13"/>
  <c r="C188" i="13"/>
  <c r="B188" i="13"/>
  <c r="Z185" i="13"/>
  <c r="Y185" i="13"/>
  <c r="X185" i="13"/>
  <c r="Z183" i="13"/>
  <c r="Y183" i="13"/>
  <c r="X183" i="13"/>
  <c r="Z181" i="13"/>
  <c r="Y181" i="13"/>
  <c r="X181" i="13"/>
  <c r="Z179" i="13"/>
  <c r="Y179" i="13"/>
  <c r="X179" i="13"/>
  <c r="Z177" i="13"/>
  <c r="Y177" i="13"/>
  <c r="X177" i="13"/>
  <c r="Z175" i="13"/>
  <c r="Y175" i="13"/>
  <c r="X175" i="13"/>
  <c r="Z173" i="13"/>
  <c r="Y173" i="13"/>
  <c r="X173" i="13"/>
  <c r="C171" i="13"/>
  <c r="B171" i="13"/>
  <c r="Z168" i="13"/>
  <c r="Y168" i="13"/>
  <c r="X168" i="13"/>
  <c r="Z166" i="13"/>
  <c r="Y166" i="13"/>
  <c r="X166" i="13"/>
  <c r="Z164" i="13"/>
  <c r="Y164" i="13"/>
  <c r="X164" i="13"/>
  <c r="Z162" i="13"/>
  <c r="Y162" i="13"/>
  <c r="X162" i="13"/>
  <c r="Z160" i="13"/>
  <c r="Y160" i="13"/>
  <c r="X160" i="13"/>
  <c r="Z158" i="13"/>
  <c r="Y158" i="13"/>
  <c r="X158" i="13"/>
  <c r="Z156" i="13"/>
  <c r="Y156" i="13"/>
  <c r="X156" i="13"/>
  <c r="C154" i="13"/>
  <c r="B154" i="13"/>
  <c r="Z151" i="13"/>
  <c r="Y151" i="13"/>
  <c r="X151" i="13"/>
  <c r="Z149" i="13"/>
  <c r="Y149" i="13"/>
  <c r="X149" i="13"/>
  <c r="Z147" i="13"/>
  <c r="Y147" i="13"/>
  <c r="X147" i="13"/>
  <c r="Z145" i="13"/>
  <c r="Y145" i="13"/>
  <c r="X145" i="13"/>
  <c r="Z143" i="13"/>
  <c r="Y143" i="13"/>
  <c r="X143" i="13"/>
  <c r="Z141" i="13"/>
  <c r="Y141" i="13"/>
  <c r="X141" i="13"/>
  <c r="Z139" i="13"/>
  <c r="Y139" i="13"/>
  <c r="X139" i="13"/>
  <c r="C137" i="13"/>
  <c r="B137" i="13"/>
  <c r="Z134" i="13"/>
  <c r="Y134" i="13"/>
  <c r="X134" i="13"/>
  <c r="Z132" i="13"/>
  <c r="Y132" i="13"/>
  <c r="X132" i="13"/>
  <c r="Z130" i="13"/>
  <c r="Y130" i="13"/>
  <c r="X130" i="13"/>
  <c r="Z128" i="13"/>
  <c r="Y128" i="13"/>
  <c r="X128" i="13"/>
  <c r="Z126" i="13"/>
  <c r="Y126" i="13"/>
  <c r="X126" i="13"/>
  <c r="Z124" i="13"/>
  <c r="Y124" i="13"/>
  <c r="X124" i="13"/>
  <c r="Z122" i="13"/>
  <c r="Y122" i="13"/>
  <c r="X122" i="13"/>
  <c r="C120" i="13"/>
  <c r="B120" i="13"/>
  <c r="Z117" i="13"/>
  <c r="Y117" i="13"/>
  <c r="X117" i="13"/>
  <c r="Z115" i="13"/>
  <c r="Y115" i="13"/>
  <c r="X115" i="13"/>
  <c r="Z113" i="13"/>
  <c r="Y113" i="13"/>
  <c r="X113" i="13"/>
  <c r="Z111" i="13"/>
  <c r="Y111" i="13"/>
  <c r="X111" i="13"/>
  <c r="Z109" i="13"/>
  <c r="Y109" i="13"/>
  <c r="X109" i="13"/>
  <c r="Z107" i="13"/>
  <c r="Y107" i="13"/>
  <c r="X107" i="13"/>
  <c r="Z105" i="13"/>
  <c r="Y105" i="13"/>
  <c r="X105" i="13"/>
  <c r="C103" i="13"/>
  <c r="B103" i="13"/>
  <c r="Z100" i="13"/>
  <c r="Y100" i="13"/>
  <c r="X100" i="13"/>
  <c r="Z98" i="13"/>
  <c r="Y98" i="13"/>
  <c r="X98" i="13"/>
  <c r="Z96" i="13"/>
  <c r="Y96" i="13"/>
  <c r="X96" i="13"/>
  <c r="Z94" i="13"/>
  <c r="Y94" i="13"/>
  <c r="X94" i="13"/>
  <c r="Z92" i="13"/>
  <c r="Y92" i="13"/>
  <c r="X92" i="13"/>
  <c r="Z90" i="13"/>
  <c r="Y90" i="13"/>
  <c r="X90" i="13"/>
  <c r="Z88" i="13"/>
  <c r="Y88" i="13"/>
  <c r="X88" i="13"/>
  <c r="C86" i="13"/>
  <c r="B86" i="13"/>
  <c r="Z83" i="13"/>
  <c r="Y83" i="13"/>
  <c r="X83" i="13"/>
  <c r="Z81" i="13"/>
  <c r="Y81" i="13"/>
  <c r="X81" i="13"/>
  <c r="Z79" i="13"/>
  <c r="Y79" i="13"/>
  <c r="X79" i="13"/>
  <c r="Z77" i="13"/>
  <c r="Y77" i="13"/>
  <c r="X77" i="13"/>
  <c r="Z75" i="13"/>
  <c r="Y75" i="13"/>
  <c r="X75" i="13"/>
  <c r="Z73" i="13"/>
  <c r="Y73" i="13"/>
  <c r="X73" i="13"/>
  <c r="Z71" i="13"/>
  <c r="Y71" i="13"/>
  <c r="X71" i="13"/>
  <c r="C69" i="13"/>
  <c r="B69" i="13"/>
  <c r="Z66" i="13"/>
  <c r="Y66" i="13"/>
  <c r="X66" i="13"/>
  <c r="Z64" i="13"/>
  <c r="Y64" i="13"/>
  <c r="X64" i="13"/>
  <c r="Z62" i="13"/>
  <c r="Y62" i="13"/>
  <c r="X62" i="13"/>
  <c r="Z60" i="13"/>
  <c r="Y60" i="13"/>
  <c r="X60" i="13"/>
  <c r="Z58" i="13"/>
  <c r="Y58" i="13"/>
  <c r="X58" i="13"/>
  <c r="Z56" i="13"/>
  <c r="Y56" i="13"/>
  <c r="X56" i="13"/>
  <c r="Z54" i="13"/>
  <c r="Y54" i="13"/>
  <c r="X54" i="13"/>
  <c r="C52" i="13"/>
  <c r="B52" i="13"/>
  <c r="Z49" i="13"/>
  <c r="Y49" i="13"/>
  <c r="X49" i="13"/>
  <c r="Z47" i="13"/>
  <c r="Y47" i="13"/>
  <c r="X47" i="13"/>
  <c r="Z45" i="13"/>
  <c r="Y45" i="13"/>
  <c r="X45" i="13"/>
  <c r="Z43" i="13"/>
  <c r="Y43" i="13"/>
  <c r="X43" i="13"/>
  <c r="Z41" i="13"/>
  <c r="Y41" i="13"/>
  <c r="X41" i="13"/>
  <c r="Z39" i="13"/>
  <c r="Y39" i="13"/>
  <c r="X39" i="13"/>
  <c r="Z37" i="13"/>
  <c r="Y37" i="13"/>
  <c r="X37" i="13"/>
  <c r="C35" i="13"/>
  <c r="B35" i="13"/>
  <c r="B19" i="13"/>
  <c r="Z32" i="13" l="1"/>
  <c r="Y32" i="13"/>
  <c r="X32" i="13"/>
  <c r="Z30" i="13"/>
  <c r="Y30" i="13"/>
  <c r="X30" i="13"/>
  <c r="Z28" i="13"/>
  <c r="Y28" i="13"/>
  <c r="X28" i="13"/>
  <c r="Z26" i="13"/>
  <c r="Y26" i="13"/>
  <c r="X26" i="13"/>
  <c r="L19" i="13"/>
  <c r="Z24" i="13"/>
  <c r="Y24" i="13"/>
  <c r="X24" i="13"/>
  <c r="Z22" i="13"/>
  <c r="Y22" i="13"/>
  <c r="X22" i="13"/>
  <c r="F19" i="13"/>
  <c r="Z20" i="13"/>
  <c r="Y20" i="13"/>
  <c r="X20" i="13"/>
  <c r="C19" i="13"/>
  <c r="U19" i="13"/>
  <c r="R19" i="13"/>
  <c r="O19" i="13"/>
  <c r="I19" i="13"/>
  <c r="I2" i="13" l="1"/>
  <c r="L2" i="13"/>
  <c r="O2" i="13"/>
  <c r="R2" i="13"/>
  <c r="U2" i="13"/>
  <c r="C18" i="13" l="1"/>
  <c r="B18" i="13"/>
  <c r="F2" i="13" l="1"/>
  <c r="B3" i="13"/>
  <c r="Z5" i="13"/>
  <c r="Y5" i="13"/>
  <c r="X5" i="13"/>
  <c r="C1" i="13" l="1"/>
  <c r="B1" i="13"/>
  <c r="C2" i="13"/>
  <c r="X3" i="13"/>
  <c r="Z3" i="13"/>
  <c r="X7" i="13"/>
  <c r="Z7" i="13"/>
  <c r="X9" i="13"/>
  <c r="Z9" i="13"/>
  <c r="X13" i="13"/>
  <c r="Z13" i="13"/>
  <c r="X11" i="13"/>
  <c r="Z11" i="13"/>
  <c r="X15" i="13"/>
  <c r="Z15" i="13"/>
  <c r="Y15" i="13"/>
  <c r="B2" i="13"/>
  <c r="Y3" i="13"/>
  <c r="Y7" i="13"/>
  <c r="Y9" i="13"/>
  <c r="Y11" i="13"/>
  <c r="Y13" i="13"/>
</calcChain>
</file>

<file path=xl/sharedStrings.xml><?xml version="1.0" encoding="utf-8"?>
<sst xmlns="http://schemas.openxmlformats.org/spreadsheetml/2006/main" count="6182" uniqueCount="181">
  <si>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</si>
  <si>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</si>
  <si>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</si>
  <si>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作成日</t>
    <rPh sb="0" eb="3">
      <t>サクセイビ</t>
    </rPh>
    <phoneticPr fontId="1"/>
  </si>
  <si>
    <t>年度</t>
    <rPh sb="0" eb="2">
      <t>ネンド</t>
    </rPh>
    <phoneticPr fontId="1"/>
  </si>
  <si>
    <t>表題１</t>
    <rPh sb="0" eb="2">
      <t>ヒョウダイ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</si>
  <si>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</si>
  <si>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</si>
  <si>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</si>
  <si>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</si>
  <si>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表題２</t>
    <rPh sb="0" eb="2">
      <t>ヒョウダイ</t>
    </rPh>
    <phoneticPr fontId="1"/>
  </si>
  <si>
    <t>＊</t>
    <phoneticPr fontId="1"/>
  </si>
  <si>
    <t>-</t>
    <phoneticPr fontId="1"/>
  </si>
  <si>
    <t>A</t>
    <phoneticPr fontId="1"/>
  </si>
  <si>
    <t>表題３</t>
    <rPh sb="0" eb="2">
      <t>ヒョウダイ</t>
    </rPh>
    <phoneticPr fontId="1"/>
  </si>
  <si>
    <t>表題４</t>
    <rPh sb="0" eb="2">
      <t>ヒョウダイ</t>
    </rPh>
    <phoneticPr fontId="1"/>
  </si>
  <si>
    <t>表題５</t>
    <rPh sb="0" eb="2">
      <t>ヒョウダイ</t>
    </rPh>
    <phoneticPr fontId="1"/>
  </si>
  <si>
    <t>表題６</t>
    <rPh sb="0" eb="2">
      <t>ヒョウダイ</t>
    </rPh>
    <phoneticPr fontId="1"/>
  </si>
  <si>
    <t>表題７</t>
    <rPh sb="0" eb="2">
      <t>ヒョウダイ</t>
    </rPh>
    <phoneticPr fontId="1"/>
  </si>
  <si>
    <t>表題８</t>
    <rPh sb="0" eb="2">
      <t>ヒョウダイ</t>
    </rPh>
    <phoneticPr fontId="1"/>
  </si>
  <si>
    <t>本村クラブ</t>
    <rPh sb="0" eb="2">
      <t>ホンムラ</t>
    </rPh>
    <phoneticPr fontId="1"/>
  </si>
  <si>
    <t>中央バンディーズ</t>
    <rPh sb="0" eb="2">
      <t>チュウオウ</t>
    </rPh>
    <phoneticPr fontId="1"/>
  </si>
  <si>
    <t>葛西ファイターズ</t>
    <rPh sb="0" eb="2">
      <t>カサイ</t>
    </rPh>
    <phoneticPr fontId="1"/>
  </si>
  <si>
    <t>越中島ブレーブス</t>
    <rPh sb="0" eb="3">
      <t>エッチュウジマ</t>
    </rPh>
    <phoneticPr fontId="1"/>
  </si>
  <si>
    <t>高輪クラブ</t>
    <rPh sb="0" eb="2">
      <t>タカナワ</t>
    </rPh>
    <phoneticPr fontId="1"/>
  </si>
  <si>
    <t>日本橋ファイターズ</t>
    <rPh sb="0" eb="3">
      <t>ニホンバシ</t>
    </rPh>
    <phoneticPr fontId="1"/>
  </si>
  <si>
    <t>金町ジャイアンツ</t>
    <rPh sb="0" eb="2">
      <t>カナマチ</t>
    </rPh>
    <phoneticPr fontId="1"/>
  </si>
  <si>
    <t>旗の台クラブ</t>
    <rPh sb="0" eb="1">
      <t>ハタ</t>
    </rPh>
    <rPh sb="2" eb="3">
      <t>ダイ</t>
    </rPh>
    <phoneticPr fontId="1"/>
  </si>
  <si>
    <t>新宿ドリーム</t>
    <rPh sb="0" eb="2">
      <t>シンジュク</t>
    </rPh>
    <phoneticPr fontId="1"/>
  </si>
  <si>
    <t>表題９</t>
    <rPh sb="0" eb="2">
      <t>ヒョウダイ</t>
    </rPh>
    <phoneticPr fontId="1"/>
  </si>
  <si>
    <t>表題１０</t>
    <rPh sb="0" eb="2">
      <t>ヒョウダイ</t>
    </rPh>
    <phoneticPr fontId="1"/>
  </si>
  <si>
    <t>南篠崎ランチャーズ</t>
    <rPh sb="0" eb="1">
      <t>ミナミ</t>
    </rPh>
    <rPh sb="1" eb="3">
      <t>シノザキ</t>
    </rPh>
    <phoneticPr fontId="1"/>
  </si>
  <si>
    <t>ニュー愛宕</t>
    <rPh sb="3" eb="5">
      <t>アタゴ</t>
    </rPh>
    <phoneticPr fontId="1"/>
  </si>
  <si>
    <t>東雲メッツ</t>
    <rPh sb="0" eb="1">
      <t>ヒガシ</t>
    </rPh>
    <rPh sb="1" eb="2">
      <t>クモ</t>
    </rPh>
    <phoneticPr fontId="1"/>
  </si>
  <si>
    <t>江東ジョーズ</t>
    <rPh sb="0" eb="2">
      <t>コウトウ</t>
    </rPh>
    <phoneticPr fontId="1"/>
  </si>
  <si>
    <t>落一アポロ</t>
    <rPh sb="0" eb="1">
      <t>オ</t>
    </rPh>
    <rPh sb="1" eb="2">
      <t>イチ</t>
    </rPh>
    <phoneticPr fontId="1"/>
  </si>
  <si>
    <t>大塚スネイクス</t>
    <rPh sb="0" eb="2">
      <t>オオツカ</t>
    </rPh>
    <phoneticPr fontId="1"/>
  </si>
  <si>
    <t>駒込ベアーズ</t>
    <rPh sb="0" eb="2">
      <t>コマゴメ</t>
    </rPh>
    <phoneticPr fontId="1"/>
  </si>
  <si>
    <t>晴海アポローズ</t>
    <rPh sb="0" eb="2">
      <t>ハルミ</t>
    </rPh>
    <phoneticPr fontId="1"/>
  </si>
  <si>
    <t>月島ライオンズ</t>
    <rPh sb="0" eb="2">
      <t>ツキシマ</t>
    </rPh>
    <phoneticPr fontId="1"/>
  </si>
  <si>
    <t>墨田スターズ</t>
    <rPh sb="0" eb="2">
      <t>スミダ</t>
    </rPh>
    <phoneticPr fontId="1"/>
  </si>
  <si>
    <t>番町エンジェルス</t>
    <rPh sb="0" eb="2">
      <t>バンチョウ</t>
    </rPh>
    <phoneticPr fontId="1"/>
  </si>
  <si>
    <t>茗荷谷クラブ</t>
    <rPh sb="0" eb="3">
      <t>ミョウガダニ</t>
    </rPh>
    <phoneticPr fontId="1"/>
  </si>
  <si>
    <t>文京パワーズ</t>
    <rPh sb="0" eb="2">
      <t>ブンキョウ</t>
    </rPh>
    <phoneticPr fontId="1"/>
  </si>
  <si>
    <t>菊坂ファイヤーズ</t>
    <rPh sb="0" eb="1">
      <t>キク</t>
    </rPh>
    <rPh sb="1" eb="2">
      <t>サカ</t>
    </rPh>
    <phoneticPr fontId="1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</si>
  <si>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1"/>
  </si>
  <si>
    <t>久我山イーグルス</t>
    <rPh sb="0" eb="3">
      <t>クガヤマ</t>
    </rPh>
    <phoneticPr fontId="1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</si>
  <si>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1"/>
  </si>
  <si>
    <t>オール麻布</t>
    <rPh sb="3" eb="5">
      <t>アザブ</t>
    </rPh>
    <phoneticPr fontId="1"/>
  </si>
  <si>
    <t>荒川コンドル</t>
    <rPh sb="0" eb="2">
      <t>アラカワ</t>
    </rPh>
    <phoneticPr fontId="1"/>
  </si>
  <si>
    <t>2016/2/1</t>
    <phoneticPr fontId="1"/>
  </si>
  <si>
    <t xml:space="preserve">２０１６年 </t>
    <phoneticPr fontId="1"/>
  </si>
  <si>
    <t>スーパーリ－グ 　　                  　　　 第１０回大会  　　　        　Aブロック     　　              ２０１６</t>
    <rPh sb="36" eb="38">
      <t>タイカイ</t>
    </rPh>
    <phoneticPr fontId="1"/>
  </si>
  <si>
    <t>スーパーリ－グ 　　                  　　　 第１０回大会  　　　        　Ｂブロック     　　              ２０１６</t>
    <rPh sb="36" eb="38">
      <t>タイカイ</t>
    </rPh>
    <phoneticPr fontId="1"/>
  </si>
  <si>
    <t>スーパーリ－グ 　　                  　　　 第１０回大会  　　　        　Ｃブロック     　　              ２０１６</t>
    <rPh sb="36" eb="38">
      <t>タイカイ</t>
    </rPh>
    <phoneticPr fontId="1"/>
  </si>
  <si>
    <t>スーパーリ－グ 　　                  　　　 第１０回大会  　　　        　Ｄブロック     　　              ２０１６</t>
    <rPh sb="36" eb="38">
      <t>タイカイ</t>
    </rPh>
    <phoneticPr fontId="1"/>
  </si>
  <si>
    <t>スーパーリ－グ 　　                  　　　 第１０回大会  　　　        　Ｅブロック     　　              ２０１６</t>
    <rPh sb="36" eb="38">
      <t>タイカイ</t>
    </rPh>
    <phoneticPr fontId="1"/>
  </si>
  <si>
    <t>スーパーリ－グ 　　                  　　　 第１０回大会  　　　        　Ｆブロック     　　              ２０１６</t>
    <rPh sb="36" eb="38">
      <t>タイカイ</t>
    </rPh>
    <phoneticPr fontId="1"/>
  </si>
  <si>
    <t>スーパーリ－グ 　　                  　　　 第１０回大会  　　　        　Ｇブロック     　　              ２０１６</t>
    <rPh sb="36" eb="38">
      <t>タイカイ</t>
    </rPh>
    <phoneticPr fontId="1"/>
  </si>
  <si>
    <t>スーパーリ－グ 　　                  　　　 第１０回大会  　　　        　Ｈブロック     　　              ２０１６</t>
    <rPh sb="36" eb="38">
      <t>タイカイ</t>
    </rPh>
    <phoneticPr fontId="1"/>
  </si>
  <si>
    <t>スーパーリ－グ 　　                  　　　 第１０回大会  　　　        　Ｉブロック     　　              ２０１６</t>
    <rPh sb="36" eb="38">
      <t>タイカイ</t>
    </rPh>
    <phoneticPr fontId="1"/>
  </si>
  <si>
    <t>スーパーリ－グ 　　                  　　　 第１０回大会  　　　        　Ｊブロック     　　              ２０１６</t>
    <rPh sb="36" eb="38">
      <t>タイカイ</t>
    </rPh>
    <phoneticPr fontId="1"/>
  </si>
  <si>
    <t>表題１１</t>
    <rPh sb="0" eb="2">
      <t>ヒョウダイ</t>
    </rPh>
    <phoneticPr fontId="1"/>
  </si>
  <si>
    <t>スーパーリ－グ 　　                  　　　 第１０回大会  　　　        　Ｋブロック     　　              ２０１６</t>
    <rPh sb="36" eb="38">
      <t>タイカイ</t>
    </rPh>
    <phoneticPr fontId="1"/>
  </si>
  <si>
    <t>八潮ドリームキッズ</t>
    <rPh sb="0" eb="2">
      <t>ヤシオ</t>
    </rPh>
    <phoneticPr fontId="1"/>
  </si>
  <si>
    <t>品川レインボーズ</t>
    <rPh sb="0" eb="2">
      <t>シナガワ</t>
    </rPh>
    <phoneticPr fontId="1"/>
  </si>
  <si>
    <t>有馬スワローズ</t>
    <rPh sb="0" eb="2">
      <t>アリマ</t>
    </rPh>
    <phoneticPr fontId="1"/>
  </si>
  <si>
    <t>大雲寺スターズ</t>
    <rPh sb="0" eb="3">
      <t>ダイウンジ</t>
    </rPh>
    <phoneticPr fontId="1"/>
  </si>
  <si>
    <t>淀四ライオンズ</t>
    <rPh sb="0" eb="1">
      <t>ヨド</t>
    </rPh>
    <rPh sb="1" eb="2">
      <t>ヨン</t>
    </rPh>
    <phoneticPr fontId="1"/>
  </si>
  <si>
    <t>高島エイト</t>
    <rPh sb="0" eb="2">
      <t>タカシマ</t>
    </rPh>
    <phoneticPr fontId="1"/>
  </si>
  <si>
    <t>葛飾アニマルズ</t>
    <rPh sb="0" eb="2">
      <t>カツシカ</t>
    </rPh>
    <phoneticPr fontId="1"/>
  </si>
  <si>
    <t>大島中央</t>
    <rPh sb="0" eb="2">
      <t>オオジマ</t>
    </rPh>
    <rPh sb="2" eb="4">
      <t>チュウオウ</t>
    </rPh>
    <phoneticPr fontId="1"/>
  </si>
  <si>
    <t>不動パイレーツ</t>
    <rPh sb="0" eb="2">
      <t>フドウ</t>
    </rPh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</si>
  <si>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</si>
  <si>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レッドサンズ</t>
    <phoneticPr fontId="1"/>
  </si>
  <si>
    <t>ブルースカイズ</t>
    <phoneticPr fontId="1"/>
  </si>
  <si>
    <t>カバラホークス</t>
    <phoneticPr fontId="1"/>
  </si>
  <si>
    <t>御殿山ファイターズ</t>
    <rPh sb="0" eb="3">
      <t>ゴテンヤマ</t>
    </rPh>
    <phoneticPr fontId="1"/>
  </si>
  <si>
    <t>球友ジュニアーズ</t>
    <rPh sb="0" eb="1">
      <t>タマ</t>
    </rPh>
    <rPh sb="1" eb="2">
      <t>トモ</t>
    </rPh>
    <phoneticPr fontId="1"/>
  </si>
  <si>
    <t>大島タイガース</t>
    <rPh sb="0" eb="2">
      <t>オオシマ</t>
    </rPh>
    <phoneticPr fontId="1"/>
  </si>
  <si>
    <t>東山エイターズ</t>
    <rPh sb="0" eb="1">
      <t>ヒガシ</t>
    </rPh>
    <rPh sb="1" eb="2">
      <t>ヤマ</t>
    </rPh>
    <phoneticPr fontId="1"/>
  </si>
  <si>
    <t>中央フェニックス</t>
    <rPh sb="0" eb="2">
      <t>チュウオウ</t>
    </rPh>
    <phoneticPr fontId="1"/>
  </si>
  <si>
    <t>西田野球クラブ</t>
    <rPh sb="0" eb="2">
      <t>ニシタ</t>
    </rPh>
    <rPh sb="2" eb="4">
      <t>ヤキュウ</t>
    </rPh>
    <phoneticPr fontId="1"/>
  </si>
  <si>
    <t>落合コメッツ</t>
    <rPh sb="0" eb="2">
      <t>オチアイ</t>
    </rPh>
    <phoneticPr fontId="1"/>
  </si>
  <si>
    <t>南千住ペガサス</t>
    <rPh sb="0" eb="1">
      <t>ミナミ</t>
    </rPh>
    <rPh sb="1" eb="3">
      <t>センジュ</t>
    </rPh>
    <phoneticPr fontId="1"/>
  </si>
  <si>
    <t>雷サンダース</t>
    <rPh sb="0" eb="1">
      <t>カミナリ</t>
    </rPh>
    <phoneticPr fontId="1"/>
  </si>
  <si>
    <t>Aブロック長</t>
    <rPh sb="5" eb="6">
      <t>チョウ</t>
    </rPh>
    <phoneticPr fontId="1"/>
  </si>
  <si>
    <t>ゼットタイガー</t>
    <phoneticPr fontId="1"/>
  </si>
  <si>
    <t>本一色イーグルス</t>
    <rPh sb="0" eb="3">
      <t>ホンイッシキ</t>
    </rPh>
    <phoneticPr fontId="1"/>
  </si>
  <si>
    <t>渋谷レッドソックス</t>
    <rPh sb="0" eb="2">
      <t>シブヤ</t>
    </rPh>
    <phoneticPr fontId="1"/>
  </si>
  <si>
    <t>城北メッツ</t>
    <rPh sb="0" eb="2">
      <t>ジョウホク</t>
    </rPh>
    <phoneticPr fontId="1"/>
  </si>
  <si>
    <t>元芝ハヤブサ</t>
    <rPh sb="0" eb="1">
      <t>モト</t>
    </rPh>
    <rPh sb="1" eb="2">
      <t>シバ</t>
    </rPh>
    <phoneticPr fontId="1"/>
  </si>
  <si>
    <t>高輪台ファイターズ</t>
    <rPh sb="0" eb="3">
      <t>タカナワダイ</t>
    </rPh>
    <phoneticPr fontId="1"/>
  </si>
  <si>
    <t>礫川</t>
    <rPh sb="0" eb="1">
      <t>レキ</t>
    </rPh>
    <rPh sb="1" eb="2">
      <t>カワ</t>
    </rPh>
    <phoneticPr fontId="1"/>
  </si>
  <si>
    <t>勝どきDナインホープ</t>
    <rPh sb="0" eb="1">
      <t>カチ</t>
    </rPh>
    <phoneticPr fontId="1"/>
  </si>
  <si>
    <t>ヤングホークス</t>
    <phoneticPr fontId="1"/>
  </si>
  <si>
    <t>池雪ジュニアＳ</t>
    <rPh sb="0" eb="1">
      <t>イケ</t>
    </rPh>
    <rPh sb="1" eb="2">
      <t>ユキ</t>
    </rPh>
    <phoneticPr fontId="1"/>
  </si>
  <si>
    <t>C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</si>
  <si>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</si>
  <si>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</si>
  <si>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</si>
  <si>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</si>
  <si>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</si>
  <si>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</si>
  <si>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</si>
  <si>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</si>
  <si>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</si>
  <si>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</si>
  <si>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港南メッツ</t>
    <rPh sb="0" eb="2">
      <t>コウナン</t>
    </rPh>
    <phoneticPr fontId="1"/>
  </si>
  <si>
    <t>麻布キッズ</t>
    <rPh sb="0" eb="2">
      <t>アザブ</t>
    </rPh>
    <phoneticPr fontId="1"/>
  </si>
  <si>
    <t>目黒インパルス</t>
    <phoneticPr fontId="1"/>
  </si>
  <si>
    <t>元加賀</t>
    <rPh sb="0" eb="1">
      <t>モト</t>
    </rPh>
    <rPh sb="1" eb="3">
      <t>カガ</t>
    </rPh>
    <phoneticPr fontId="1"/>
  </si>
  <si>
    <t>麹町ドリームス</t>
    <rPh sb="0" eb="2">
      <t>コウジマチ</t>
    </rPh>
    <phoneticPr fontId="1"/>
  </si>
  <si>
    <t>大向ベアーズ</t>
    <rPh sb="0" eb="1">
      <t>ダイ</t>
    </rPh>
    <rPh sb="1" eb="2">
      <t>ムケ</t>
    </rPh>
    <phoneticPr fontId="1"/>
  </si>
  <si>
    <t>KCRジャッカル</t>
    <phoneticPr fontId="1"/>
  </si>
  <si>
    <t>竹仲</t>
    <rPh sb="0" eb="2">
      <t>タケナカ</t>
    </rPh>
    <phoneticPr fontId="1"/>
  </si>
  <si>
    <t>船橋フェニックス</t>
    <rPh sb="0" eb="2">
      <t>フナバシ</t>
    </rPh>
    <phoneticPr fontId="1"/>
  </si>
  <si>
    <t>江東ファイターズ</t>
    <rPh sb="0" eb="2">
      <t>コウトウ</t>
    </rPh>
    <phoneticPr fontId="1"/>
  </si>
  <si>
    <t>M</t>
  </si>
  <si>
    <t>N</t>
  </si>
  <si>
    <t>2021/2/21</t>
    <phoneticPr fontId="1"/>
  </si>
  <si>
    <t xml:space="preserve">2021年 </t>
    <phoneticPr fontId="1"/>
  </si>
  <si>
    <t>スーパーリ－グ 　　                  　　　 第１５回大会  　　　        　Aブロック     　　              ２０２１</t>
  </si>
  <si>
    <t>スーパーリ－グ 　　                  　　　 第１５回大会  　　　        　Ｂブロック     　　              ２０２１</t>
  </si>
  <si>
    <t>スーパーリ－グ 　　                  　　　 第１５回大会  　　　        　Ｃブロック     　　              ２０２１</t>
  </si>
  <si>
    <t>スーパーリ－グ 　　                  　　　 第１５回大会  　　　        　Ｄブロック     　　              ２０２１</t>
  </si>
  <si>
    <t>スーパーリ－グ 　　                  　　　 第１５回大会  　　　        　Ｅブロック     　　              ２０２１</t>
  </si>
  <si>
    <t>スーパーリ－グ 　　                  　　　 第１５回大会  　　　        　Ｆブロック     　　              ２０２１</t>
  </si>
  <si>
    <t>スーパーリ－グ 　　                  　　　 第１５回大会  　　　        　Ｇブロック     　　              ２０２１</t>
  </si>
  <si>
    <t>スーパーリ－グ 　　                  　　　 第１５回大会  　　　        　Ｈブロック     　　              ２０２１</t>
  </si>
  <si>
    <t>スーパーリ－グ 　　                  　　　 第１５回大会  　　　        　Ｉブロック     　　   　           ２０２１</t>
  </si>
  <si>
    <t>スーパーリ－グ 　　                  　　　 第１５回大会  　　　        　Ｊブロック     　　              ２０２１</t>
  </si>
  <si>
    <t>スーパーリ－グ 　　                  　　　 第１５回大会  　　　        　Ｋブロック     　　              ２０２１</t>
  </si>
  <si>
    <t>スーパーリ－グ 　　                  　　　 第１５回大会  　　　        　Ｌブロック     　　              ２０２１</t>
  </si>
  <si>
    <t>スーパーリ－グ 　　                  　　　 第１５回大会  　　　        　Ｍブロック     　　              ２０２１</t>
  </si>
  <si>
    <t>表題１２</t>
    <rPh sb="0" eb="2">
      <t>ヒョウダイ</t>
    </rPh>
    <phoneticPr fontId="1"/>
  </si>
  <si>
    <t>表題１３</t>
    <rPh sb="0" eb="2">
      <t>ヒョウダイ</t>
    </rPh>
    <phoneticPr fontId="1"/>
  </si>
  <si>
    <t>表題１４</t>
    <rPh sb="0" eb="2">
      <t>ヒョウダイ</t>
    </rPh>
    <phoneticPr fontId="1"/>
  </si>
  <si>
    <t>スーパーリ－グ 　　                  　　　 第１５回大会  　　　        　Ｎブロック     　　              ２０２１</t>
    <phoneticPr fontId="1"/>
  </si>
  <si>
    <t>北原少年野球クラブ</t>
    <rPh sb="0" eb="2">
      <t>キタハラ</t>
    </rPh>
    <rPh sb="2" eb="4">
      <t>ショウネン</t>
    </rPh>
    <rPh sb="4" eb="6">
      <t>ヤキュウ</t>
    </rPh>
    <phoneticPr fontId="1"/>
  </si>
  <si>
    <t>山野レッドイーグルス</t>
    <rPh sb="0" eb="2">
      <t>ヤマノ</t>
    </rPh>
    <phoneticPr fontId="1"/>
  </si>
  <si>
    <t>Bブロック長</t>
    <rPh sb="5" eb="6">
      <t>チョウ</t>
    </rPh>
    <phoneticPr fontId="1"/>
  </si>
  <si>
    <t>Cブロック長</t>
    <rPh sb="5" eb="6">
      <t>チョウ</t>
    </rPh>
    <phoneticPr fontId="1"/>
  </si>
  <si>
    <t>Dブロック長</t>
    <rPh sb="5" eb="6">
      <t>チョウ</t>
    </rPh>
    <phoneticPr fontId="1"/>
  </si>
  <si>
    <t>Eブロック長</t>
    <rPh sb="5" eb="6">
      <t>チョウ</t>
    </rPh>
    <phoneticPr fontId="1"/>
  </si>
  <si>
    <t>Fブロック長</t>
    <rPh sb="5" eb="6">
      <t>チョウ</t>
    </rPh>
    <phoneticPr fontId="1"/>
  </si>
  <si>
    <t>Gブロック長</t>
    <rPh sb="5" eb="6">
      <t>チョウ</t>
    </rPh>
    <phoneticPr fontId="1"/>
  </si>
  <si>
    <t>Hブロック長</t>
    <rPh sb="5" eb="6">
      <t>チョウ</t>
    </rPh>
    <phoneticPr fontId="1"/>
  </si>
  <si>
    <t>Iブロック長</t>
    <rPh sb="5" eb="6">
      <t>チョウ</t>
    </rPh>
    <phoneticPr fontId="1"/>
  </si>
  <si>
    <t>Jブロック長</t>
    <rPh sb="5" eb="6">
      <t>チョウ</t>
    </rPh>
    <phoneticPr fontId="1"/>
  </si>
  <si>
    <t>Kブロック長</t>
    <rPh sb="5" eb="6">
      <t>チョウ</t>
    </rPh>
    <phoneticPr fontId="1"/>
  </si>
  <si>
    <t>Lブロック長</t>
    <rPh sb="5" eb="6">
      <t>チョウ</t>
    </rPh>
    <phoneticPr fontId="1"/>
  </si>
  <si>
    <t>Mブロック長</t>
    <rPh sb="5" eb="6">
      <t>チョウ</t>
    </rPh>
    <phoneticPr fontId="1"/>
  </si>
  <si>
    <t>Nブロック長</t>
    <rPh sb="5" eb="6">
      <t>チョウ</t>
    </rPh>
    <phoneticPr fontId="1"/>
  </si>
  <si>
    <t>リトルジャイアンツ</t>
    <phoneticPr fontId="1"/>
  </si>
  <si>
    <t>マッハブレーブス</t>
    <phoneticPr fontId="1"/>
  </si>
  <si>
    <t>しらさぎ</t>
    <phoneticPr fontId="1"/>
  </si>
  <si>
    <t>ジャパンキングス</t>
    <phoneticPr fontId="1"/>
  </si>
  <si>
    <t>西伊興若潮ジュニア</t>
    <phoneticPr fontId="1"/>
  </si>
  <si>
    <t>ブラックキラーズ</t>
    <phoneticPr fontId="1"/>
  </si>
  <si>
    <t>レッドファイヤーズ</t>
    <phoneticPr fontId="1"/>
  </si>
  <si>
    <t>新田ファイヤーズ</t>
    <phoneticPr fontId="1"/>
  </si>
  <si>
    <t>東伊興シャインズ</t>
    <phoneticPr fontId="1"/>
  </si>
  <si>
    <t>馬込ジャガーズ</t>
    <phoneticPr fontId="1"/>
  </si>
  <si>
    <t>フレール</t>
    <phoneticPr fontId="1"/>
  </si>
  <si>
    <t>ブラザースクラブ</t>
    <phoneticPr fontId="1"/>
  </si>
  <si>
    <t>エンジェルス</t>
    <phoneticPr fontId="1"/>
  </si>
  <si>
    <t>トゥールスジュニア</t>
    <phoneticPr fontId="1"/>
  </si>
  <si>
    <t>ナインスターズ</t>
    <phoneticPr fontId="1"/>
  </si>
  <si>
    <t>用賀ベアーズ</t>
    <phoneticPr fontId="1"/>
  </si>
  <si>
    <t>目黒ペガサス</t>
    <phoneticPr fontId="1"/>
  </si>
  <si>
    <t>西千タイガース</t>
    <phoneticPr fontId="1"/>
  </si>
  <si>
    <t>深川ジャイアンツ</t>
    <phoneticPr fontId="1"/>
  </si>
  <si>
    <t>東陽フェニックス</t>
    <phoneticPr fontId="1"/>
  </si>
  <si>
    <t>七北クラブ</t>
    <phoneticPr fontId="1"/>
  </si>
  <si>
    <t>サンジュニア</t>
    <phoneticPr fontId="1"/>
  </si>
  <si>
    <t>亀戸合同</t>
    <rPh sb="0" eb="2">
      <t>カメイド</t>
    </rPh>
    <rPh sb="2" eb="4">
      <t>ゴウドウ</t>
    </rPh>
    <phoneticPr fontId="1"/>
  </si>
  <si>
    <t>品川ブルーレーシング</t>
    <rPh sb="0" eb="2">
      <t>シナガワ</t>
    </rPh>
    <phoneticPr fontId="1"/>
  </si>
  <si>
    <t>烏山ウイングス</t>
    <phoneticPr fontId="1"/>
  </si>
  <si>
    <t>いちがやチーターズ</t>
    <phoneticPr fontId="1"/>
  </si>
  <si>
    <t>扇ターキーズ</t>
    <rPh sb="0" eb="1">
      <t>オウギ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</si>
</sst>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6"/>
      <color rgb="FF00B0F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Meiryo UI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" fillId="0" borderId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left"/>
    </xf>
    <xf numFmtId="0" fontId="3" fillId="0" borderId="12" xfId="0" quotePrefix="1" applyFont="1" applyBorder="1" applyAlignment="1">
      <alignment horizontal="center" vertical="distributed" textRotation="255"/>
    </xf>
    <xf numFmtId="0" fontId="3" fillId="0" borderId="12" xfId="0" applyFont="1" applyBorder="1" applyAlignment="1">
      <alignment horizontal="center" vertical="distributed" textRotation="255"/>
    </xf>
    <xf numFmtId="0" fontId="3" fillId="0" borderId="12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176" fontId="3" fillId="0" borderId="0" xfId="0" quotePrefix="1" applyNumberFormat="1" applyFont="1" applyAlignment="1">
      <alignment horizontal="center" vertical="center"/>
    </xf>
    <xf numFmtId="0" fontId="0" fillId="0" borderId="0" xfId="0" quotePrefix="1"/>
    <xf numFmtId="0" fontId="2" fillId="0" borderId="0" xfId="0" applyFont="1"/>
    <xf numFmtId="0" fontId="3" fillId="0" borderId="13" xfId="0" quotePrefix="1" applyFont="1" applyBorder="1" applyAlignment="1">
      <alignment horizontal="center" vertical="justify"/>
    </xf>
    <xf numFmtId="0" fontId="3" fillId="0" borderId="14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>
      <alignment horizontal="distributed"/>
    </xf>
    <xf numFmtId="0" fontId="24" fillId="0" borderId="0" xfId="0" applyFont="1" applyAlignment="1">
      <alignment horizontal="distributed" vertical="center"/>
    </xf>
    <xf numFmtId="0" fontId="25" fillId="0" borderId="0" xfId="0" applyFont="1" applyAlignment="1">
      <alignment horizontal="distributed" vertical="center"/>
    </xf>
    <xf numFmtId="0" fontId="25" fillId="0" borderId="0" xfId="0" applyFont="1" applyAlignment="1">
      <alignment horizontal="distributed"/>
    </xf>
    <xf numFmtId="0" fontId="24" fillId="0" borderId="0" xfId="0" applyFont="1" applyAlignment="1">
      <alignment horizontal="distributed"/>
    </xf>
    <xf numFmtId="0" fontId="26" fillId="0" borderId="0" xfId="0" applyFont="1"/>
    <xf numFmtId="0" fontId="2" fillId="0" borderId="0" xfId="0" applyFont="1" applyFill="1" applyAlignment="1">
      <alignment horizontal="distributed" vertical="center"/>
    </xf>
    <xf numFmtId="0" fontId="3" fillId="0" borderId="0" xfId="0" applyFont="1" applyFill="1"/>
    <xf numFmtId="0" fontId="2" fillId="0" borderId="0" xfId="0" applyFont="1" applyFill="1" applyAlignment="1">
      <alignment horizontal="distributed"/>
    </xf>
    <xf numFmtId="0" fontId="2" fillId="0" borderId="0" xfId="0" applyFont="1" applyFill="1"/>
    <xf numFmtId="176" fontId="3" fillId="0" borderId="21" xfId="0" quotePrefix="1" applyNumberFormat="1" applyFont="1" applyBorder="1" applyAlignment="1">
      <alignment horizontal="center" vertical="center"/>
    </xf>
    <xf numFmtId="176" fontId="3" fillId="0" borderId="20" xfId="0" quotePrefix="1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quotePrefix="1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6" fontId="3" fillId="0" borderId="16" xfId="0" quotePrefix="1" applyNumberFormat="1" applyFont="1" applyBorder="1" applyAlignment="1">
      <alignment horizontal="center" vertical="center"/>
    </xf>
    <xf numFmtId="176" fontId="3" fillId="0" borderId="18" xfId="0" quotePrefix="1" applyNumberFormat="1" applyFont="1" applyBorder="1" applyAlignment="1">
      <alignment horizontal="center" vertical="center"/>
    </xf>
    <xf numFmtId="0" fontId="3" fillId="0" borderId="13" xfId="0" quotePrefix="1" applyFont="1" applyBorder="1" applyAlignment="1">
      <alignment horizontal="center" vertical="distributed" textRotation="255" shrinkToFit="1"/>
    </xf>
    <xf numFmtId="0" fontId="3" fillId="0" borderId="22" xfId="0" quotePrefix="1" applyFont="1" applyBorder="1" applyAlignment="1">
      <alignment horizontal="center" vertical="distributed" textRotation="255" shrinkToFit="1"/>
    </xf>
    <xf numFmtId="0" fontId="3" fillId="0" borderId="14" xfId="0" quotePrefix="1" applyFont="1" applyBorder="1" applyAlignment="1">
      <alignment horizontal="center" vertical="distributed" textRotation="255" shrinkToFit="1"/>
    </xf>
    <xf numFmtId="0" fontId="27" fillId="0" borderId="13" xfId="0" quotePrefix="1" applyFont="1" applyBorder="1" applyAlignment="1">
      <alignment horizontal="distributed" vertical="center"/>
    </xf>
    <xf numFmtId="0" fontId="27" fillId="0" borderId="13" xfId="0" applyFont="1" applyBorder="1" applyAlignment="1">
      <alignment horizontal="distributed" vertical="center"/>
    </xf>
    <xf numFmtId="0" fontId="27" fillId="0" borderId="13" xfId="0" quotePrefix="1" applyFont="1" applyBorder="1" applyAlignment="1">
      <alignment horizontal="center" vertical="distributed" textRotation="255" shrinkToFit="1"/>
    </xf>
    <xf numFmtId="0" fontId="27" fillId="0" borderId="22" xfId="0" quotePrefix="1" applyFont="1" applyBorder="1" applyAlignment="1">
      <alignment horizontal="center" vertical="distributed" textRotation="255" shrinkToFit="1"/>
    </xf>
    <xf numFmtId="0" fontId="27" fillId="0" borderId="14" xfId="0" quotePrefix="1" applyFont="1" applyBorder="1" applyAlignment="1">
      <alignment horizontal="center" vertical="distributed" textRotation="255" shrinkToFit="1"/>
    </xf>
    <xf numFmtId="176" fontId="28" fillId="0" borderId="0" xfId="0" applyNumberFormat="1" applyFont="1"/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A000000}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39"/>
  <sheetViews>
    <sheetView tabSelected="1" topLeftCell="A234" zoomScaleNormal="100" workbookViewId="0">
      <selection activeCell="AE236" sqref="AE236:AE237"/>
    </sheetView>
  </sheetViews>
  <sheetFormatPr defaultColWidth="9" defaultRowHeight="13" x14ac:dyDescent="0.2"/>
  <cols>
    <col min="1" max="1" width="4.7265625" style="2" bestFit="1" customWidth="1"/>
    <col min="2" max="2" width="18.6328125" style="2" customWidth="1"/>
    <col min="3" max="3" width="3.08984375" style="2" customWidth="1"/>
    <col min="4" max="4" width="1.6328125" style="2" customWidth="1"/>
    <col min="5" max="6" width="3.08984375" style="2" customWidth="1"/>
    <col min="7" max="7" width="1.6328125" style="2" customWidth="1"/>
    <col min="8" max="9" width="3.08984375" style="2" customWidth="1"/>
    <col min="10" max="10" width="1.6328125" style="2" customWidth="1"/>
    <col min="11" max="12" width="3.08984375" style="2" customWidth="1"/>
    <col min="13" max="13" width="1.6328125" style="2" customWidth="1"/>
    <col min="14" max="15" width="3.08984375" style="2" customWidth="1"/>
    <col min="16" max="16" width="1.6328125" style="2" customWidth="1"/>
    <col min="17" max="18" width="3.08984375" style="2" customWidth="1"/>
    <col min="19" max="19" width="1.6328125" style="2" customWidth="1"/>
    <col min="20" max="21" width="3.08984375" style="2" customWidth="1"/>
    <col min="22" max="22" width="1.6328125" style="2" customWidth="1"/>
    <col min="23" max="23" width="3.08984375" style="2" customWidth="1"/>
    <col min="24" max="27" width="5.6328125" style="2" customWidth="1"/>
    <col min="28" max="29" width="6.90625" style="2" bestFit="1" customWidth="1"/>
    <col min="30" max="30" width="6" style="2" hidden="1" customWidth="1"/>
    <col min="31" max="31" width="5.6328125" style="2" customWidth="1"/>
    <col min="32" max="16384" width="9" style="2"/>
  </cols>
  <sheetData>
    <row r="1" spans="1:31" x14ac:dyDescent="0.2">
      <c r="B1" s="6" t="str">
        <f>+データ１!$B$2</f>
        <v>2021/2/21</v>
      </c>
      <c r="C1" s="4" t="str">
        <f>+データ１!$B$4</f>
        <v xml:space="preserve">2021年 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31" ht="130" customHeight="1" x14ac:dyDescent="0.2">
      <c r="B2" s="14" t="str">
        <f>+データ１!B6</f>
        <v>スーパーリ－グ 　　                  　　　 第１５回大会  　　　        　Aブロック     　　              ２０２１</v>
      </c>
      <c r="C2" s="48" t="str">
        <f>+IF(B3="","",+B3)</f>
        <v>有馬スワローズ</v>
      </c>
      <c r="D2" s="49"/>
      <c r="E2" s="50"/>
      <c r="F2" s="48" t="str">
        <f>+IF(B5="","",+B5)</f>
        <v>城北メッツ</v>
      </c>
      <c r="G2" s="49"/>
      <c r="H2" s="50"/>
      <c r="I2" s="48" t="str">
        <f>+IF(B7="","",+B7)</f>
        <v>東山エイターズ</v>
      </c>
      <c r="J2" s="49"/>
      <c r="K2" s="50"/>
      <c r="L2" s="48" t="str">
        <f>+IF(B9="","",+B9)</f>
        <v>本村クラブ</v>
      </c>
      <c r="M2" s="49"/>
      <c r="N2" s="50"/>
      <c r="O2" s="48" t="str">
        <f>+IF(B11="","",+B11)</f>
        <v>文京パワーズ</v>
      </c>
      <c r="P2" s="49"/>
      <c r="Q2" s="50"/>
      <c r="R2" s="48" t="str">
        <f>+IF(B13="","",+B13)</f>
        <v>亀戸合同</v>
      </c>
      <c r="S2" s="49"/>
      <c r="T2" s="50"/>
      <c r="U2" s="48" t="str">
        <f>+IF(B15="","",+B15)</f>
        <v>エンジェルス</v>
      </c>
      <c r="V2" s="49"/>
      <c r="W2" s="50"/>
      <c r="X2" s="15" t="s">
        <v>0</v>
      </c>
      <c r="Y2" s="9" t="s">
        <v>1</v>
      </c>
      <c r="Z2" s="9" t="s">
        <v>2</v>
      </c>
      <c r="AA2" s="7" t="s">
        <v>6</v>
      </c>
      <c r="AB2" s="8" t="s">
        <v>8</v>
      </c>
      <c r="AC2" s="8" t="s">
        <v>9</v>
      </c>
      <c r="AD2" s="8" t="s">
        <v>73</v>
      </c>
      <c r="AE2" s="7" t="s">
        <v>7</v>
      </c>
    </row>
    <row r="3" spans="1:31" ht="16" customHeight="1" x14ac:dyDescent="0.2">
      <c r="A3" s="37">
        <v>1</v>
      </c>
      <c r="B3" s="38" t="str">
        <f>IF(データ２!B2="","",VLOOKUP(A3,データ２!$A$2:$B$216,2))</f>
        <v>有馬スワローズ</v>
      </c>
      <c r="C3" s="40" t="s">
        <v>11</v>
      </c>
      <c r="D3" s="41"/>
      <c r="E3" s="42"/>
      <c r="F3" s="16" t="s">
        <v>13</v>
      </c>
      <c r="G3" s="17" t="s">
        <v>12</v>
      </c>
      <c r="H3" s="18">
        <v>1</v>
      </c>
      <c r="I3" s="16" t="s">
        <v>13</v>
      </c>
      <c r="J3" s="17" t="s">
        <v>12</v>
      </c>
      <c r="K3" s="18">
        <v>2</v>
      </c>
      <c r="L3" s="16" t="s">
        <v>13</v>
      </c>
      <c r="M3" s="17" t="s">
        <v>12</v>
      </c>
      <c r="N3" s="18">
        <v>3</v>
      </c>
      <c r="O3" s="16" t="s">
        <v>13</v>
      </c>
      <c r="P3" s="17" t="s">
        <v>12</v>
      </c>
      <c r="Q3" s="18">
        <v>4</v>
      </c>
      <c r="R3" s="16" t="s">
        <v>13</v>
      </c>
      <c r="S3" s="17" t="s">
        <v>12</v>
      </c>
      <c r="T3" s="18">
        <v>5</v>
      </c>
      <c r="U3" s="16" t="s">
        <v>13</v>
      </c>
      <c r="V3" s="17" t="s">
        <v>12</v>
      </c>
      <c r="W3" s="18">
        <v>6</v>
      </c>
      <c r="X3" s="46">
        <f>COUNTIF(C3:W4,"○")</f>
        <v>0</v>
      </c>
      <c r="Y3" s="35">
        <f>COUNTIF(C3:W4,"●")</f>
        <v>0</v>
      </c>
      <c r="Z3" s="35">
        <f>COUNTIF(C3:W4,"△")</f>
        <v>0</v>
      </c>
      <c r="AA3" s="35">
        <f t="shared" ref="AA3" si="0">+X3*3+Z3*1</f>
        <v>0</v>
      </c>
      <c r="AB3" s="35">
        <f>+E4+H4+K4+N4+Q4+T4+W4</f>
        <v>0</v>
      </c>
      <c r="AC3" s="35">
        <f t="shared" ref="AC3" si="1">C4+F4+I4+L4+O4+R4+U4</f>
        <v>0</v>
      </c>
      <c r="AD3" s="35">
        <f>+RANK(AA3,$AA$3:$AA$16,0)*100+RANK(AB3,$AB$3:$AB$16,1)*10+RANK(AC3,$AC$3:$AC$16,0)</f>
        <v>111</v>
      </c>
      <c r="AE3" s="35">
        <f>+RANK(AD3,$AD$3:$AD$16,1)</f>
        <v>1</v>
      </c>
    </row>
    <row r="4" spans="1:31" ht="16" customHeight="1" x14ac:dyDescent="0.2">
      <c r="A4" s="37"/>
      <c r="B4" s="39"/>
      <c r="C4" s="43"/>
      <c r="D4" s="44"/>
      <c r="E4" s="45"/>
      <c r="F4" s="19"/>
      <c r="G4" s="20" t="s">
        <v>12</v>
      </c>
      <c r="H4" s="21"/>
      <c r="I4" s="19"/>
      <c r="J4" s="20" t="s">
        <v>12</v>
      </c>
      <c r="K4" s="21"/>
      <c r="L4" s="19"/>
      <c r="M4" s="20" t="s">
        <v>12</v>
      </c>
      <c r="N4" s="21"/>
      <c r="O4" s="19"/>
      <c r="P4" s="20" t="s">
        <v>12</v>
      </c>
      <c r="Q4" s="21"/>
      <c r="R4" s="19"/>
      <c r="S4" s="20" t="s">
        <v>12</v>
      </c>
      <c r="T4" s="21"/>
      <c r="U4" s="19"/>
      <c r="V4" s="20" t="s">
        <v>12</v>
      </c>
      <c r="W4" s="21"/>
      <c r="X4" s="47"/>
      <c r="Y4" s="36"/>
      <c r="Z4" s="36"/>
      <c r="AA4" s="36"/>
      <c r="AB4" s="36"/>
      <c r="AC4" s="36"/>
      <c r="AD4" s="36"/>
      <c r="AE4" s="36"/>
    </row>
    <row r="5" spans="1:31" ht="16" customHeight="1" x14ac:dyDescent="0.2">
      <c r="A5" s="37">
        <v>2</v>
      </c>
      <c r="B5" s="38" t="str">
        <f>IF(データ２!B4="","",VLOOKUP(A5,データ２!$A$2:$B$216,2))</f>
        <v>城北メッツ</v>
      </c>
      <c r="C5" s="16" t="s">
        <v>13</v>
      </c>
      <c r="D5" s="17" t="s">
        <v>12</v>
      </c>
      <c r="E5" s="18">
        <v>1</v>
      </c>
      <c r="F5" s="40" t="s">
        <v>11</v>
      </c>
      <c r="G5" s="41"/>
      <c r="H5" s="42"/>
      <c r="I5" s="16" t="s">
        <v>13</v>
      </c>
      <c r="J5" s="17" t="s">
        <v>12</v>
      </c>
      <c r="K5" s="18">
        <v>7</v>
      </c>
      <c r="L5" s="16" t="s">
        <v>13</v>
      </c>
      <c r="M5" s="17" t="s">
        <v>12</v>
      </c>
      <c r="N5" s="18">
        <v>8</v>
      </c>
      <c r="O5" s="16" t="s">
        <v>13</v>
      </c>
      <c r="P5" s="17" t="s">
        <v>12</v>
      </c>
      <c r="Q5" s="18">
        <v>9</v>
      </c>
      <c r="R5" s="16" t="s">
        <v>13</v>
      </c>
      <c r="S5" s="17" t="s">
        <v>12</v>
      </c>
      <c r="T5" s="18">
        <v>10</v>
      </c>
      <c r="U5" s="16" t="s">
        <v>13</v>
      </c>
      <c r="V5" s="17" t="s">
        <v>12</v>
      </c>
      <c r="W5" s="18">
        <v>11</v>
      </c>
      <c r="X5" s="46">
        <f>COUNTIF(C5:W6,"○")</f>
        <v>0</v>
      </c>
      <c r="Y5" s="35">
        <f>COUNTIF(C5:W6,"●")</f>
        <v>0</v>
      </c>
      <c r="Z5" s="35">
        <f>COUNTIF(C5:W6,"△")</f>
        <v>0</v>
      </c>
      <c r="AA5" s="35">
        <f t="shared" ref="AA5" si="2">+X5*3+Z5*1</f>
        <v>0</v>
      </c>
      <c r="AB5" s="35">
        <f>+E6+H6+K6+N6+Q6+T6+W6</f>
        <v>0</v>
      </c>
      <c r="AC5" s="35">
        <f t="shared" ref="AC5" si="3">C6+F6+I6+L6+O6+R6+U6</f>
        <v>0</v>
      </c>
      <c r="AD5" s="35">
        <f>+RANK(AA5,$AA$3:$AA$16,0)*100+RANK(AB5,$AB$3:$AB$16,1)*10+RANK(AC5,$AC$3:$AC$16,0)</f>
        <v>111</v>
      </c>
      <c r="AE5" s="35">
        <f>+RANK(AD5,$AD$3:$AD$16,1)</f>
        <v>1</v>
      </c>
    </row>
    <row r="6" spans="1:31" ht="16" customHeight="1" x14ac:dyDescent="0.2">
      <c r="A6" s="37"/>
      <c r="B6" s="39"/>
      <c r="C6" s="19"/>
      <c r="D6" s="20" t="s">
        <v>12</v>
      </c>
      <c r="E6" s="21"/>
      <c r="F6" s="43"/>
      <c r="G6" s="44"/>
      <c r="H6" s="45"/>
      <c r="I6" s="19"/>
      <c r="J6" s="20" t="s">
        <v>12</v>
      </c>
      <c r="K6" s="21"/>
      <c r="L6" s="19"/>
      <c r="M6" s="20" t="s">
        <v>12</v>
      </c>
      <c r="N6" s="21"/>
      <c r="O6" s="19"/>
      <c r="P6" s="20" t="s">
        <v>12</v>
      </c>
      <c r="Q6" s="21"/>
      <c r="R6" s="19"/>
      <c r="S6" s="20" t="s">
        <v>12</v>
      </c>
      <c r="T6" s="21"/>
      <c r="U6" s="19"/>
      <c r="V6" s="20" t="s">
        <v>12</v>
      </c>
      <c r="W6" s="21"/>
      <c r="X6" s="47"/>
      <c r="Y6" s="36"/>
      <c r="Z6" s="36"/>
      <c r="AA6" s="36"/>
      <c r="AB6" s="36"/>
      <c r="AC6" s="36"/>
      <c r="AD6" s="36"/>
      <c r="AE6" s="36"/>
    </row>
    <row r="7" spans="1:31" ht="16" customHeight="1" x14ac:dyDescent="0.2">
      <c r="A7" s="37">
        <v>3</v>
      </c>
      <c r="B7" s="38" t="str">
        <f>IF(データ２!B6="","",VLOOKUP(A7,データ２!$A$2:$B$216,2))</f>
        <v>東山エイターズ</v>
      </c>
      <c r="C7" s="16" t="s">
        <v>13</v>
      </c>
      <c r="D7" s="17" t="s">
        <v>12</v>
      </c>
      <c r="E7" s="18">
        <v>2</v>
      </c>
      <c r="F7" s="16" t="s">
        <v>13</v>
      </c>
      <c r="G7" s="17" t="s">
        <v>12</v>
      </c>
      <c r="H7" s="18">
        <v>7</v>
      </c>
      <c r="I7" s="40" t="s">
        <v>11</v>
      </c>
      <c r="J7" s="41"/>
      <c r="K7" s="42"/>
      <c r="L7" s="16" t="s">
        <v>13</v>
      </c>
      <c r="M7" s="17" t="s">
        <v>12</v>
      </c>
      <c r="N7" s="18">
        <v>12</v>
      </c>
      <c r="O7" s="16" t="s">
        <v>13</v>
      </c>
      <c r="P7" s="17" t="s">
        <v>12</v>
      </c>
      <c r="Q7" s="18">
        <v>13</v>
      </c>
      <c r="R7" s="16" t="s">
        <v>13</v>
      </c>
      <c r="S7" s="17" t="s">
        <v>12</v>
      </c>
      <c r="T7" s="18">
        <v>14</v>
      </c>
      <c r="U7" s="16" t="s">
        <v>13</v>
      </c>
      <c r="V7" s="17" t="s">
        <v>12</v>
      </c>
      <c r="W7" s="18">
        <v>15</v>
      </c>
      <c r="X7" s="46">
        <f>COUNTIF(C7:W8,"○")</f>
        <v>0</v>
      </c>
      <c r="Y7" s="35">
        <f>COUNTIF(C7:W8,"●")</f>
        <v>0</v>
      </c>
      <c r="Z7" s="35">
        <f>COUNTIF(C7:W8,"△")</f>
        <v>0</v>
      </c>
      <c r="AA7" s="35">
        <f t="shared" ref="AA7" si="4">+X7*3+Z7*1</f>
        <v>0</v>
      </c>
      <c r="AB7" s="35">
        <f>+E8+H8+K8+N8+Q8+T8+W8</f>
        <v>0</v>
      </c>
      <c r="AC7" s="35">
        <f t="shared" ref="AC7" si="5">C8+F8+I8+L8+O8+R8+U8</f>
        <v>0</v>
      </c>
      <c r="AD7" s="35">
        <f>+RANK(AA7,$AA$3:$AA$16,0)*100+RANK(AB7,$AB$3:$AB$16,1)*10+RANK(AC7,$AC$3:$AC$16,0)</f>
        <v>111</v>
      </c>
      <c r="AE7" s="35">
        <f>+RANK(AD7,$AD$3:$AD$16,1)</f>
        <v>1</v>
      </c>
    </row>
    <row r="8" spans="1:31" ht="16" customHeight="1" x14ac:dyDescent="0.2">
      <c r="A8" s="37"/>
      <c r="B8" s="39"/>
      <c r="C8" s="19"/>
      <c r="D8" s="20" t="s">
        <v>12</v>
      </c>
      <c r="E8" s="21"/>
      <c r="F8" s="19"/>
      <c r="G8" s="20" t="s">
        <v>12</v>
      </c>
      <c r="H8" s="21"/>
      <c r="I8" s="43"/>
      <c r="J8" s="44"/>
      <c r="K8" s="45"/>
      <c r="L8" s="19"/>
      <c r="M8" s="20" t="s">
        <v>12</v>
      </c>
      <c r="N8" s="21"/>
      <c r="O8" s="19"/>
      <c r="P8" s="20" t="s">
        <v>12</v>
      </c>
      <c r="Q8" s="21"/>
      <c r="R8" s="19"/>
      <c r="S8" s="20" t="s">
        <v>12</v>
      </c>
      <c r="T8" s="21"/>
      <c r="U8" s="19"/>
      <c r="V8" s="20" t="s">
        <v>12</v>
      </c>
      <c r="W8" s="21"/>
      <c r="X8" s="47"/>
      <c r="Y8" s="36"/>
      <c r="Z8" s="36"/>
      <c r="AA8" s="36"/>
      <c r="AB8" s="36"/>
      <c r="AC8" s="36"/>
      <c r="AD8" s="36"/>
      <c r="AE8" s="36"/>
    </row>
    <row r="9" spans="1:31" ht="16" customHeight="1" x14ac:dyDescent="0.2">
      <c r="A9" s="37">
        <v>4</v>
      </c>
      <c r="B9" s="38" t="str">
        <f>IF(データ２!B8="","",VLOOKUP(A9,データ２!$A$2:$B$216,2))</f>
        <v>本村クラブ</v>
      </c>
      <c r="C9" s="16" t="s">
        <v>13</v>
      </c>
      <c r="D9" s="17" t="s">
        <v>12</v>
      </c>
      <c r="E9" s="18">
        <v>3</v>
      </c>
      <c r="F9" s="16" t="s">
        <v>13</v>
      </c>
      <c r="G9" s="17" t="s">
        <v>12</v>
      </c>
      <c r="H9" s="18">
        <v>8</v>
      </c>
      <c r="I9" s="16" t="s">
        <v>13</v>
      </c>
      <c r="J9" s="17" t="s">
        <v>12</v>
      </c>
      <c r="K9" s="18">
        <v>12</v>
      </c>
      <c r="L9" s="40" t="s">
        <v>11</v>
      </c>
      <c r="M9" s="41"/>
      <c r="N9" s="42"/>
      <c r="O9" s="16" t="s">
        <v>13</v>
      </c>
      <c r="P9" s="17" t="s">
        <v>12</v>
      </c>
      <c r="Q9" s="18">
        <v>16</v>
      </c>
      <c r="R9" s="16" t="s">
        <v>13</v>
      </c>
      <c r="S9" s="17" t="s">
        <v>12</v>
      </c>
      <c r="T9" s="18">
        <v>17</v>
      </c>
      <c r="U9" s="16" t="s">
        <v>13</v>
      </c>
      <c r="V9" s="17" t="s">
        <v>12</v>
      </c>
      <c r="W9" s="18">
        <v>18</v>
      </c>
      <c r="X9" s="46">
        <f>COUNTIF(C9:W10,"○")</f>
        <v>0</v>
      </c>
      <c r="Y9" s="35">
        <f>COUNTIF(C9:W10,"●")</f>
        <v>0</v>
      </c>
      <c r="Z9" s="35">
        <f>COUNTIF(C9:W10,"△")</f>
        <v>0</v>
      </c>
      <c r="AA9" s="35">
        <f t="shared" ref="AA9" si="6">+X9*3+Z9*1</f>
        <v>0</v>
      </c>
      <c r="AB9" s="35">
        <f>+E10+H10+K10+N10+Q10+T10+W10</f>
        <v>0</v>
      </c>
      <c r="AC9" s="35">
        <f t="shared" ref="AC9" si="7">C10+F10+I10+L10+O10+R10+U10</f>
        <v>0</v>
      </c>
      <c r="AD9" s="35">
        <f>+RANK(AA9,$AA$3:$AA$16,0)*100+RANK(AB9,$AB$3:$AB$16,1)*10+RANK(AC9,$AC$3:$AC$16,0)</f>
        <v>111</v>
      </c>
      <c r="AE9" s="35">
        <f>+RANK(AD9,$AD$3:$AD$16,1)</f>
        <v>1</v>
      </c>
    </row>
    <row r="10" spans="1:31" ht="16" customHeight="1" x14ac:dyDescent="0.2">
      <c r="A10" s="37"/>
      <c r="B10" s="39"/>
      <c r="C10" s="19"/>
      <c r="D10" s="20" t="s">
        <v>12</v>
      </c>
      <c r="E10" s="21"/>
      <c r="F10" s="19"/>
      <c r="G10" s="20" t="s">
        <v>12</v>
      </c>
      <c r="H10" s="21"/>
      <c r="I10" s="19"/>
      <c r="J10" s="20" t="s">
        <v>12</v>
      </c>
      <c r="K10" s="21"/>
      <c r="L10" s="43"/>
      <c r="M10" s="44"/>
      <c r="N10" s="45"/>
      <c r="O10" s="19"/>
      <c r="P10" s="20" t="s">
        <v>12</v>
      </c>
      <c r="Q10" s="21"/>
      <c r="R10" s="19"/>
      <c r="S10" s="20" t="s">
        <v>12</v>
      </c>
      <c r="T10" s="21"/>
      <c r="U10" s="19"/>
      <c r="V10" s="20" t="s">
        <v>12</v>
      </c>
      <c r="W10" s="21"/>
      <c r="X10" s="47"/>
      <c r="Y10" s="36"/>
      <c r="Z10" s="36"/>
      <c r="AA10" s="36"/>
      <c r="AB10" s="36"/>
      <c r="AC10" s="36"/>
      <c r="AD10" s="36"/>
      <c r="AE10" s="36"/>
    </row>
    <row r="11" spans="1:31" ht="16" customHeight="1" x14ac:dyDescent="0.2">
      <c r="A11" s="37">
        <v>5</v>
      </c>
      <c r="B11" s="38" t="str">
        <f>IF(データ２!B10="","",VLOOKUP(A11,データ２!$A$2:$B$216,2))</f>
        <v>文京パワーズ</v>
      </c>
      <c r="C11" s="16" t="s">
        <v>13</v>
      </c>
      <c r="D11" s="17" t="s">
        <v>12</v>
      </c>
      <c r="E11" s="18">
        <v>4</v>
      </c>
      <c r="F11" s="16" t="s">
        <v>13</v>
      </c>
      <c r="G11" s="17" t="s">
        <v>12</v>
      </c>
      <c r="H11" s="18">
        <v>9</v>
      </c>
      <c r="I11" s="16" t="s">
        <v>13</v>
      </c>
      <c r="J11" s="17" t="s">
        <v>12</v>
      </c>
      <c r="K11" s="18">
        <v>13</v>
      </c>
      <c r="L11" s="16" t="s">
        <v>13</v>
      </c>
      <c r="M11" s="17" t="s">
        <v>12</v>
      </c>
      <c r="N11" s="18">
        <v>16</v>
      </c>
      <c r="O11" s="40" t="s">
        <v>11</v>
      </c>
      <c r="P11" s="41"/>
      <c r="Q11" s="42"/>
      <c r="R11" s="16" t="s">
        <v>13</v>
      </c>
      <c r="S11" s="17" t="s">
        <v>12</v>
      </c>
      <c r="T11" s="18">
        <v>19</v>
      </c>
      <c r="U11" s="16" t="s">
        <v>13</v>
      </c>
      <c r="V11" s="17" t="s">
        <v>12</v>
      </c>
      <c r="W11" s="18">
        <v>20</v>
      </c>
      <c r="X11" s="46">
        <f>COUNTIF(C11:W12,"○")</f>
        <v>0</v>
      </c>
      <c r="Y11" s="35">
        <f>COUNTIF(C11:W12,"●")</f>
        <v>0</v>
      </c>
      <c r="Z11" s="35">
        <f>COUNTIF(C11:W12,"△")</f>
        <v>0</v>
      </c>
      <c r="AA11" s="35">
        <f t="shared" ref="AA11" si="8">+X11*3+Z11*1</f>
        <v>0</v>
      </c>
      <c r="AB11" s="35">
        <f>+E12+H12+K12+N12+Q12+T12+W12</f>
        <v>0</v>
      </c>
      <c r="AC11" s="35">
        <f t="shared" ref="AC11:AC15" si="9">C12+F12+I12+L12+O12+R12+U12</f>
        <v>0</v>
      </c>
      <c r="AD11" s="35">
        <f>+RANK(AA11,$AA$3:$AA$16,0)*100+RANK(AB11,$AB$3:$AB$16,1)*10+RANK(AC11,$AC$3:$AC$16,0)</f>
        <v>111</v>
      </c>
      <c r="AE11" s="35">
        <f>+RANK(AD11,$AD$3:$AD$16,1)</f>
        <v>1</v>
      </c>
    </row>
    <row r="12" spans="1:31" ht="16" customHeight="1" x14ac:dyDescent="0.2">
      <c r="A12" s="37"/>
      <c r="B12" s="39"/>
      <c r="C12" s="19"/>
      <c r="D12" s="20" t="s">
        <v>12</v>
      </c>
      <c r="E12" s="21"/>
      <c r="F12" s="19"/>
      <c r="G12" s="20" t="s">
        <v>12</v>
      </c>
      <c r="H12" s="21"/>
      <c r="I12" s="19"/>
      <c r="J12" s="20" t="s">
        <v>12</v>
      </c>
      <c r="K12" s="21"/>
      <c r="L12" s="19"/>
      <c r="M12" s="20" t="s">
        <v>12</v>
      </c>
      <c r="N12" s="21"/>
      <c r="O12" s="43"/>
      <c r="P12" s="44"/>
      <c r="Q12" s="45"/>
      <c r="R12" s="19"/>
      <c r="S12" s="20" t="s">
        <v>12</v>
      </c>
      <c r="T12" s="21"/>
      <c r="U12" s="19"/>
      <c r="V12" s="20" t="s">
        <v>12</v>
      </c>
      <c r="W12" s="21"/>
      <c r="X12" s="47"/>
      <c r="Y12" s="36"/>
      <c r="Z12" s="36"/>
      <c r="AA12" s="36"/>
      <c r="AB12" s="36"/>
      <c r="AC12" s="36"/>
      <c r="AD12" s="36"/>
      <c r="AE12" s="36"/>
    </row>
    <row r="13" spans="1:31" ht="16" customHeight="1" x14ac:dyDescent="0.2">
      <c r="A13" s="37">
        <v>6</v>
      </c>
      <c r="B13" s="38" t="str">
        <f>IF(データ２!B12="","",VLOOKUP(A13,データ２!$A$2:$B$216,2))</f>
        <v>亀戸合同</v>
      </c>
      <c r="C13" s="16" t="s">
        <v>13</v>
      </c>
      <c r="D13" s="17" t="s">
        <v>12</v>
      </c>
      <c r="E13" s="18">
        <v>5</v>
      </c>
      <c r="F13" s="16" t="s">
        <v>13</v>
      </c>
      <c r="G13" s="17" t="s">
        <v>12</v>
      </c>
      <c r="H13" s="18">
        <v>10</v>
      </c>
      <c r="I13" s="16" t="s">
        <v>13</v>
      </c>
      <c r="J13" s="17" t="s">
        <v>12</v>
      </c>
      <c r="K13" s="18">
        <v>14</v>
      </c>
      <c r="L13" s="16" t="s">
        <v>13</v>
      </c>
      <c r="M13" s="17" t="s">
        <v>12</v>
      </c>
      <c r="N13" s="18">
        <v>17</v>
      </c>
      <c r="O13" s="16" t="s">
        <v>13</v>
      </c>
      <c r="P13" s="17" t="s">
        <v>12</v>
      </c>
      <c r="Q13" s="18">
        <v>19</v>
      </c>
      <c r="R13" s="40" t="s">
        <v>11</v>
      </c>
      <c r="S13" s="41"/>
      <c r="T13" s="42"/>
      <c r="U13" s="16" t="s">
        <v>13</v>
      </c>
      <c r="V13" s="17" t="s">
        <v>12</v>
      </c>
      <c r="W13" s="18">
        <v>21</v>
      </c>
      <c r="X13" s="46">
        <f>COUNTIF(C13:W14,"○")</f>
        <v>0</v>
      </c>
      <c r="Y13" s="35">
        <f>COUNTIF(C13:W14,"●")</f>
        <v>0</v>
      </c>
      <c r="Z13" s="35">
        <f>COUNTIF(C13:W14,"△")</f>
        <v>0</v>
      </c>
      <c r="AA13" s="35">
        <f t="shared" ref="AA13" si="10">+X13*3+Z13*1</f>
        <v>0</v>
      </c>
      <c r="AB13" s="35">
        <f>+E14+H14+K14+N14+Q14+T14+W14</f>
        <v>0</v>
      </c>
      <c r="AC13" s="35">
        <f t="shared" si="9"/>
        <v>0</v>
      </c>
      <c r="AD13" s="35">
        <f>+RANK(AA13,$AA$3:$AA$16,0)*100+RANK(AB13,$AB$3:$AB$16,1)*10+RANK(AC13,$AC$3:$AC$16,0)</f>
        <v>111</v>
      </c>
      <c r="AE13" s="35">
        <f>+RANK(AD13,$AD$3:$AD$16,1)</f>
        <v>1</v>
      </c>
    </row>
    <row r="14" spans="1:31" ht="16" customHeight="1" x14ac:dyDescent="0.2">
      <c r="A14" s="37"/>
      <c r="B14" s="39"/>
      <c r="C14" s="19"/>
      <c r="D14" s="20" t="s">
        <v>12</v>
      </c>
      <c r="E14" s="21"/>
      <c r="F14" s="19"/>
      <c r="G14" s="20" t="s">
        <v>12</v>
      </c>
      <c r="H14" s="21"/>
      <c r="I14" s="19"/>
      <c r="J14" s="20" t="s">
        <v>12</v>
      </c>
      <c r="K14" s="21"/>
      <c r="L14" s="19"/>
      <c r="M14" s="20" t="s">
        <v>12</v>
      </c>
      <c r="N14" s="21"/>
      <c r="O14" s="19"/>
      <c r="P14" s="20" t="s">
        <v>12</v>
      </c>
      <c r="Q14" s="21"/>
      <c r="R14" s="43"/>
      <c r="S14" s="44"/>
      <c r="T14" s="45"/>
      <c r="U14" s="19"/>
      <c r="V14" s="20" t="s">
        <v>12</v>
      </c>
      <c r="W14" s="21"/>
      <c r="X14" s="47"/>
      <c r="Y14" s="36"/>
      <c r="Z14" s="36"/>
      <c r="AA14" s="36"/>
      <c r="AB14" s="36"/>
      <c r="AC14" s="36"/>
      <c r="AD14" s="36"/>
      <c r="AE14" s="36"/>
    </row>
    <row r="15" spans="1:31" ht="16" customHeight="1" x14ac:dyDescent="0.2">
      <c r="A15" s="37">
        <v>7</v>
      </c>
      <c r="B15" s="38" t="str">
        <f>IF(データ２!B14="","",VLOOKUP(A15,データ２!$A$2:$B$216,2))</f>
        <v>エンジェルス</v>
      </c>
      <c r="C15" s="16" t="s">
        <v>13</v>
      </c>
      <c r="D15" s="17" t="s">
        <v>12</v>
      </c>
      <c r="E15" s="18">
        <v>6</v>
      </c>
      <c r="F15" s="16" t="s">
        <v>13</v>
      </c>
      <c r="G15" s="17" t="s">
        <v>12</v>
      </c>
      <c r="H15" s="18">
        <v>11</v>
      </c>
      <c r="I15" s="16" t="s">
        <v>13</v>
      </c>
      <c r="J15" s="17" t="s">
        <v>12</v>
      </c>
      <c r="K15" s="18">
        <v>15</v>
      </c>
      <c r="L15" s="16" t="s">
        <v>13</v>
      </c>
      <c r="M15" s="17" t="s">
        <v>12</v>
      </c>
      <c r="N15" s="18">
        <v>18</v>
      </c>
      <c r="O15" s="16" t="s">
        <v>13</v>
      </c>
      <c r="P15" s="17" t="s">
        <v>12</v>
      </c>
      <c r="Q15" s="18">
        <v>20</v>
      </c>
      <c r="R15" s="16" t="s">
        <v>13</v>
      </c>
      <c r="S15" s="17" t="s">
        <v>12</v>
      </c>
      <c r="T15" s="18">
        <v>21</v>
      </c>
      <c r="U15" s="40" t="s">
        <v>11</v>
      </c>
      <c r="V15" s="41"/>
      <c r="W15" s="42"/>
      <c r="X15" s="46">
        <f>COUNTIF(C15:W16,"○")</f>
        <v>0</v>
      </c>
      <c r="Y15" s="35">
        <f>COUNTIF(C15:W16,"●")</f>
        <v>0</v>
      </c>
      <c r="Z15" s="35">
        <f>COUNTIF(C15:W16,"△")</f>
        <v>0</v>
      </c>
      <c r="AA15" s="35">
        <f t="shared" ref="AA15" si="11">+X15*3+Z15*1</f>
        <v>0</v>
      </c>
      <c r="AB15" s="35">
        <f>+E16+H16+K16+N16+Q16+T16+W16</f>
        <v>0</v>
      </c>
      <c r="AC15" s="35">
        <f t="shared" si="9"/>
        <v>0</v>
      </c>
      <c r="AD15" s="35">
        <f>+RANK(AA15,$AA$3:$AA$16,0)*100+RANK(AB15,$AB$3:$AB$16,1)*10+RANK(AC15,$AC$3:$AC$16,0)</f>
        <v>111</v>
      </c>
      <c r="AE15" s="35">
        <f>+RANK(AD15,$AD$3:$AD$16,1)</f>
        <v>1</v>
      </c>
    </row>
    <row r="16" spans="1:31" ht="16" customHeight="1" x14ac:dyDescent="0.2">
      <c r="A16" s="37"/>
      <c r="B16" s="39"/>
      <c r="C16" s="19"/>
      <c r="D16" s="20" t="s">
        <v>12</v>
      </c>
      <c r="E16" s="21"/>
      <c r="F16" s="19"/>
      <c r="G16" s="20" t="s">
        <v>12</v>
      </c>
      <c r="H16" s="21"/>
      <c r="I16" s="19"/>
      <c r="J16" s="20" t="s">
        <v>12</v>
      </c>
      <c r="K16" s="21"/>
      <c r="L16" s="19"/>
      <c r="M16" s="20" t="s">
        <v>12</v>
      </c>
      <c r="N16" s="21"/>
      <c r="O16" s="19"/>
      <c r="P16" s="20" t="s">
        <v>12</v>
      </c>
      <c r="Q16" s="21"/>
      <c r="R16" s="19"/>
      <c r="S16" s="20" t="s">
        <v>12</v>
      </c>
      <c r="T16" s="21"/>
      <c r="U16" s="43"/>
      <c r="V16" s="44"/>
      <c r="W16" s="45"/>
      <c r="X16" s="47"/>
      <c r="Y16" s="36"/>
      <c r="Z16" s="36"/>
      <c r="AA16" s="36"/>
      <c r="AB16" s="36"/>
      <c r="AC16" s="36"/>
      <c r="AD16" s="36"/>
      <c r="AE16" s="36"/>
    </row>
    <row r="18" spans="1:31" x14ac:dyDescent="0.2">
      <c r="B18" s="6" t="str">
        <f>+データ１!$B$2</f>
        <v>2021/2/21</v>
      </c>
      <c r="C18" s="4" t="str">
        <f>+データ１!$B$4</f>
        <v xml:space="preserve">2021年 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31" ht="130" customHeight="1" x14ac:dyDescent="0.2">
      <c r="B19" s="14" t="str">
        <f>+データ１!B8</f>
        <v>スーパーリ－グ 　　                  　　　 第１５回大会  　　　        　Ｂブロック     　　              ２０２１</v>
      </c>
      <c r="C19" s="48" t="str">
        <f>+IF(B20="","",+B20)</f>
        <v>高島エイト</v>
      </c>
      <c r="D19" s="49"/>
      <c r="E19" s="50"/>
      <c r="F19" s="48" t="str">
        <f>+IF(B22="","",+B22)</f>
        <v>番町エンジェルス</v>
      </c>
      <c r="G19" s="49"/>
      <c r="H19" s="50"/>
      <c r="I19" s="48" t="str">
        <f>+IF(B24="","",+B24)</f>
        <v>桃五少年野球クラブ</v>
      </c>
      <c r="J19" s="49"/>
      <c r="K19" s="50"/>
      <c r="L19" s="48" t="str">
        <f>+IF(B26="","",+B26)</f>
        <v>港南メッツ</v>
      </c>
      <c r="M19" s="49"/>
      <c r="N19" s="50"/>
      <c r="O19" s="48" t="str">
        <f>+IF(B28="","",+B28)</f>
        <v>西千タイガース</v>
      </c>
      <c r="P19" s="49"/>
      <c r="Q19" s="50"/>
      <c r="R19" s="48" t="str">
        <f>+IF(B30="","",+B30)</f>
        <v>七北クラブ</v>
      </c>
      <c r="S19" s="49"/>
      <c r="T19" s="50"/>
      <c r="U19" s="48" t="str">
        <f>+IF(B32="","",+B32)</f>
        <v>馬込ジャガーズ</v>
      </c>
      <c r="V19" s="49"/>
      <c r="W19" s="50"/>
      <c r="X19" s="15" t="s">
        <v>0</v>
      </c>
      <c r="Y19" s="9" t="s">
        <v>1</v>
      </c>
      <c r="Z19" s="9" t="s">
        <v>2</v>
      </c>
      <c r="AA19" s="7" t="s">
        <v>6</v>
      </c>
      <c r="AB19" s="8" t="s">
        <v>8</v>
      </c>
      <c r="AC19" s="8" t="s">
        <v>9</v>
      </c>
      <c r="AD19" s="8" t="s">
        <v>73</v>
      </c>
      <c r="AE19" s="7" t="s">
        <v>7</v>
      </c>
    </row>
    <row r="20" spans="1:31" ht="16" customHeight="1" x14ac:dyDescent="0.2">
      <c r="A20" s="37">
        <v>8</v>
      </c>
      <c r="B20" s="38" t="str">
        <f>IF(データ２!B16="","",VLOOKUP(A20,データ２!$A$2:$B$216,2))</f>
        <v>高島エイト</v>
      </c>
      <c r="C20" s="40" t="s">
        <v>11</v>
      </c>
      <c r="D20" s="41"/>
      <c r="E20" s="42"/>
      <c r="F20" s="16" t="s">
        <v>98</v>
      </c>
      <c r="G20" s="17" t="s">
        <v>12</v>
      </c>
      <c r="H20" s="18">
        <v>1</v>
      </c>
      <c r="I20" s="16" t="s">
        <v>98</v>
      </c>
      <c r="J20" s="17" t="s">
        <v>12</v>
      </c>
      <c r="K20" s="18">
        <v>2</v>
      </c>
      <c r="L20" s="16" t="s">
        <v>98</v>
      </c>
      <c r="M20" s="17" t="s">
        <v>12</v>
      </c>
      <c r="N20" s="18">
        <v>3</v>
      </c>
      <c r="O20" s="16" t="s">
        <v>98</v>
      </c>
      <c r="P20" s="17" t="s">
        <v>12</v>
      </c>
      <c r="Q20" s="18">
        <v>4</v>
      </c>
      <c r="R20" s="16" t="s">
        <v>98</v>
      </c>
      <c r="S20" s="17" t="s">
        <v>12</v>
      </c>
      <c r="T20" s="18">
        <v>5</v>
      </c>
      <c r="U20" s="16" t="s">
        <v>98</v>
      </c>
      <c r="V20" s="17" t="s">
        <v>12</v>
      </c>
      <c r="W20" s="18">
        <v>6</v>
      </c>
      <c r="X20" s="46">
        <f>COUNTIF(C20:W21,"○")</f>
        <v>0</v>
      </c>
      <c r="Y20" s="35">
        <f>COUNTIF(C20:W21,"●")</f>
        <v>0</v>
      </c>
      <c r="Z20" s="35">
        <f>COUNTIF(C20:W21,"△")</f>
        <v>0</v>
      </c>
      <c r="AA20" s="35">
        <f t="shared" ref="AA20" si="12">+X20*3+Z20*1</f>
        <v>0</v>
      </c>
      <c r="AB20" s="35">
        <f>+E21+H21+K21+N21+Q21+T21+W21</f>
        <v>0</v>
      </c>
      <c r="AC20" s="35">
        <f t="shared" ref="AC20" si="13">C21+F21+I21+L21+O21+R21+U21</f>
        <v>0</v>
      </c>
      <c r="AD20" s="35">
        <f>+RANK(AA20,$AA$20:$AA$33,0)*100+RANK(AB20,$AB$20:$AB$33,1)*10+RANK(AC20,$AC$20:$AC$33,0)</f>
        <v>111</v>
      </c>
      <c r="AE20" s="35">
        <f>+RANK(AD20,$AD$20:$AD$33,1)</f>
        <v>1</v>
      </c>
    </row>
    <row r="21" spans="1:31" ht="16" customHeight="1" x14ac:dyDescent="0.2">
      <c r="A21" s="37"/>
      <c r="B21" s="39"/>
      <c r="C21" s="43"/>
      <c r="D21" s="44"/>
      <c r="E21" s="45"/>
      <c r="F21" s="19"/>
      <c r="G21" s="20" t="s">
        <v>12</v>
      </c>
      <c r="H21" s="21"/>
      <c r="I21" s="19"/>
      <c r="J21" s="20" t="s">
        <v>12</v>
      </c>
      <c r="K21" s="21"/>
      <c r="L21" s="19"/>
      <c r="M21" s="20" t="s">
        <v>12</v>
      </c>
      <c r="N21" s="21"/>
      <c r="O21" s="19"/>
      <c r="P21" s="20" t="s">
        <v>12</v>
      </c>
      <c r="Q21" s="21"/>
      <c r="R21" s="19"/>
      <c r="S21" s="20" t="s">
        <v>12</v>
      </c>
      <c r="T21" s="21"/>
      <c r="U21" s="19"/>
      <c r="V21" s="20" t="s">
        <v>12</v>
      </c>
      <c r="W21" s="21"/>
      <c r="X21" s="47"/>
      <c r="Y21" s="36"/>
      <c r="Z21" s="36"/>
      <c r="AA21" s="36"/>
      <c r="AB21" s="36"/>
      <c r="AC21" s="36"/>
      <c r="AD21" s="36"/>
      <c r="AE21" s="36"/>
    </row>
    <row r="22" spans="1:31" ht="16" customHeight="1" x14ac:dyDescent="0.2">
      <c r="A22" s="37">
        <v>9</v>
      </c>
      <c r="B22" s="38" t="str">
        <f>IF(データ２!B18="","",VLOOKUP(A22,データ２!$A$2:$B$216,2))</f>
        <v>番町エンジェルス</v>
      </c>
      <c r="C22" s="16" t="s">
        <v>98</v>
      </c>
      <c r="D22" s="17" t="s">
        <v>12</v>
      </c>
      <c r="E22" s="18">
        <v>1</v>
      </c>
      <c r="F22" s="40" t="s">
        <v>11</v>
      </c>
      <c r="G22" s="41"/>
      <c r="H22" s="42"/>
      <c r="I22" s="16" t="s">
        <v>98</v>
      </c>
      <c r="J22" s="17" t="s">
        <v>12</v>
      </c>
      <c r="K22" s="18">
        <v>7</v>
      </c>
      <c r="L22" s="16" t="s">
        <v>98</v>
      </c>
      <c r="M22" s="17" t="s">
        <v>12</v>
      </c>
      <c r="N22" s="18">
        <v>8</v>
      </c>
      <c r="O22" s="16" t="s">
        <v>98</v>
      </c>
      <c r="P22" s="17" t="s">
        <v>12</v>
      </c>
      <c r="Q22" s="18">
        <v>9</v>
      </c>
      <c r="R22" s="16" t="s">
        <v>98</v>
      </c>
      <c r="S22" s="17" t="s">
        <v>12</v>
      </c>
      <c r="T22" s="18">
        <v>10</v>
      </c>
      <c r="U22" s="16" t="s">
        <v>98</v>
      </c>
      <c r="V22" s="17" t="s">
        <v>12</v>
      </c>
      <c r="W22" s="18">
        <v>11</v>
      </c>
      <c r="X22" s="46">
        <f>COUNTIF(C22:W23,"○")</f>
        <v>0</v>
      </c>
      <c r="Y22" s="35">
        <f>COUNTIF(C22:W23,"●")</f>
        <v>0</v>
      </c>
      <c r="Z22" s="35">
        <f>COUNTIF(C22:W23,"△")</f>
        <v>0</v>
      </c>
      <c r="AA22" s="35">
        <f t="shared" ref="AA22" si="14">+X22*3+Z22*1</f>
        <v>0</v>
      </c>
      <c r="AB22" s="35">
        <f>+E23+H23+K23+N23+Q23+T23+W23</f>
        <v>0</v>
      </c>
      <c r="AC22" s="35">
        <f t="shared" ref="AC22" si="15">C23+F23+I23+L23+O23+R23+U23</f>
        <v>0</v>
      </c>
      <c r="AD22" s="35">
        <f t="shared" ref="AD22" si="16">+RANK(AA22,$AA$20:$AA$33,0)*100+RANK(AB22,$AB$20:$AB$33,1)*10+RANK(AC22,$AC$20:$AC$33,0)</f>
        <v>111</v>
      </c>
      <c r="AE22" s="35">
        <f t="shared" ref="AE22" si="17">+RANK(AD22,$AD$20:$AD$33,1)</f>
        <v>1</v>
      </c>
    </row>
    <row r="23" spans="1:31" ht="16" customHeight="1" x14ac:dyDescent="0.2">
      <c r="A23" s="37"/>
      <c r="B23" s="39"/>
      <c r="C23" s="19"/>
      <c r="D23" s="20" t="s">
        <v>12</v>
      </c>
      <c r="E23" s="21"/>
      <c r="F23" s="43"/>
      <c r="G23" s="44"/>
      <c r="H23" s="45"/>
      <c r="I23" s="19"/>
      <c r="J23" s="20" t="s">
        <v>12</v>
      </c>
      <c r="K23" s="21"/>
      <c r="L23" s="19"/>
      <c r="M23" s="20" t="s">
        <v>12</v>
      </c>
      <c r="N23" s="21"/>
      <c r="O23" s="19"/>
      <c r="P23" s="20" t="s">
        <v>12</v>
      </c>
      <c r="Q23" s="21"/>
      <c r="R23" s="19"/>
      <c r="S23" s="20" t="s">
        <v>12</v>
      </c>
      <c r="T23" s="21"/>
      <c r="U23" s="19"/>
      <c r="V23" s="20" t="s">
        <v>12</v>
      </c>
      <c r="W23" s="21"/>
      <c r="X23" s="47"/>
      <c r="Y23" s="36"/>
      <c r="Z23" s="36"/>
      <c r="AA23" s="36"/>
      <c r="AB23" s="36"/>
      <c r="AC23" s="36"/>
      <c r="AD23" s="36"/>
      <c r="AE23" s="36"/>
    </row>
    <row r="24" spans="1:31" ht="16" customHeight="1" x14ac:dyDescent="0.2">
      <c r="A24" s="37">
        <v>10</v>
      </c>
      <c r="B24" s="38" t="str">
        <f>IF(データ２!B20="","",VLOOKUP(A24,データ２!$A$2:$B$216,2))</f>
        <v>桃五少年野球クラブ</v>
      </c>
      <c r="C24" s="16" t="s">
        <v>98</v>
      </c>
      <c r="D24" s="17" t="s">
        <v>12</v>
      </c>
      <c r="E24" s="18">
        <v>2</v>
      </c>
      <c r="F24" s="16" t="s">
        <v>98</v>
      </c>
      <c r="G24" s="17" t="s">
        <v>12</v>
      </c>
      <c r="H24" s="18">
        <v>7</v>
      </c>
      <c r="I24" s="40" t="s">
        <v>11</v>
      </c>
      <c r="J24" s="41"/>
      <c r="K24" s="42"/>
      <c r="L24" s="16" t="s">
        <v>98</v>
      </c>
      <c r="M24" s="17" t="s">
        <v>12</v>
      </c>
      <c r="N24" s="18">
        <v>12</v>
      </c>
      <c r="O24" s="16" t="s">
        <v>98</v>
      </c>
      <c r="P24" s="17" t="s">
        <v>12</v>
      </c>
      <c r="Q24" s="18">
        <v>13</v>
      </c>
      <c r="R24" s="16" t="s">
        <v>98</v>
      </c>
      <c r="S24" s="17" t="s">
        <v>12</v>
      </c>
      <c r="T24" s="18">
        <v>14</v>
      </c>
      <c r="U24" s="16" t="s">
        <v>98</v>
      </c>
      <c r="V24" s="17" t="s">
        <v>12</v>
      </c>
      <c r="W24" s="18">
        <v>15</v>
      </c>
      <c r="X24" s="46">
        <f>COUNTIF(C24:W25,"○")</f>
        <v>0</v>
      </c>
      <c r="Y24" s="35">
        <f>COUNTIF(C24:W25,"●")</f>
        <v>0</v>
      </c>
      <c r="Z24" s="35">
        <f>COUNTIF(C24:W25,"△")</f>
        <v>0</v>
      </c>
      <c r="AA24" s="35">
        <f t="shared" ref="AA24" si="18">+X24*3+Z24*1</f>
        <v>0</v>
      </c>
      <c r="AB24" s="35">
        <f>+E25+H25+K25+N25+Q25+T25+W25</f>
        <v>0</v>
      </c>
      <c r="AC24" s="35">
        <f t="shared" ref="AC24" si="19">C25+F25+I25+L25+O25+R25+U25</f>
        <v>0</v>
      </c>
      <c r="AD24" s="35">
        <f t="shared" ref="AD24" si="20">+RANK(AA24,$AA$20:$AA$33,0)*100+RANK(AB24,$AB$20:$AB$33,1)*10+RANK(AC24,$AC$20:$AC$33,0)</f>
        <v>111</v>
      </c>
      <c r="AE24" s="35">
        <f t="shared" ref="AE24" si="21">+RANK(AD24,$AD$20:$AD$33,1)</f>
        <v>1</v>
      </c>
    </row>
    <row r="25" spans="1:31" ht="16" customHeight="1" x14ac:dyDescent="0.2">
      <c r="A25" s="37"/>
      <c r="B25" s="39"/>
      <c r="C25" s="19"/>
      <c r="D25" s="20" t="s">
        <v>12</v>
      </c>
      <c r="E25" s="21"/>
      <c r="F25" s="19"/>
      <c r="G25" s="20" t="s">
        <v>12</v>
      </c>
      <c r="H25" s="21"/>
      <c r="I25" s="43"/>
      <c r="J25" s="44"/>
      <c r="K25" s="45"/>
      <c r="L25" s="19"/>
      <c r="M25" s="20" t="s">
        <v>12</v>
      </c>
      <c r="N25" s="21"/>
      <c r="O25" s="19"/>
      <c r="P25" s="20" t="s">
        <v>12</v>
      </c>
      <c r="Q25" s="21"/>
      <c r="R25" s="19"/>
      <c r="S25" s="20" t="s">
        <v>12</v>
      </c>
      <c r="T25" s="21"/>
      <c r="U25" s="19"/>
      <c r="V25" s="20" t="s">
        <v>12</v>
      </c>
      <c r="W25" s="21"/>
      <c r="X25" s="47"/>
      <c r="Y25" s="36"/>
      <c r="Z25" s="36"/>
      <c r="AA25" s="36"/>
      <c r="AB25" s="36"/>
      <c r="AC25" s="36"/>
      <c r="AD25" s="36"/>
      <c r="AE25" s="36"/>
    </row>
    <row r="26" spans="1:31" ht="16" customHeight="1" x14ac:dyDescent="0.2">
      <c r="A26" s="37">
        <v>11</v>
      </c>
      <c r="B26" s="38" t="str">
        <f>IF(データ２!B22="","",VLOOKUP(A26,データ２!$A$2:$B$216,2))</f>
        <v>港南メッツ</v>
      </c>
      <c r="C26" s="16" t="s">
        <v>98</v>
      </c>
      <c r="D26" s="17" t="s">
        <v>12</v>
      </c>
      <c r="E26" s="18">
        <v>3</v>
      </c>
      <c r="F26" s="16" t="s">
        <v>98</v>
      </c>
      <c r="G26" s="17" t="s">
        <v>12</v>
      </c>
      <c r="H26" s="18">
        <v>8</v>
      </c>
      <c r="I26" s="16" t="s">
        <v>98</v>
      </c>
      <c r="J26" s="17" t="s">
        <v>12</v>
      </c>
      <c r="K26" s="18">
        <v>12</v>
      </c>
      <c r="L26" s="40" t="s">
        <v>11</v>
      </c>
      <c r="M26" s="41"/>
      <c r="N26" s="42"/>
      <c r="O26" s="16" t="s">
        <v>98</v>
      </c>
      <c r="P26" s="17" t="s">
        <v>12</v>
      </c>
      <c r="Q26" s="18">
        <v>16</v>
      </c>
      <c r="R26" s="16" t="s">
        <v>98</v>
      </c>
      <c r="S26" s="17" t="s">
        <v>12</v>
      </c>
      <c r="T26" s="18">
        <v>17</v>
      </c>
      <c r="U26" s="16" t="s">
        <v>98</v>
      </c>
      <c r="V26" s="17" t="s">
        <v>12</v>
      </c>
      <c r="W26" s="18">
        <v>18</v>
      </c>
      <c r="X26" s="46">
        <f>COUNTIF(C26:W27,"○")</f>
        <v>0</v>
      </c>
      <c r="Y26" s="35">
        <f>COUNTIF(C26:W27,"●")</f>
        <v>0</v>
      </c>
      <c r="Z26" s="35">
        <f>COUNTIF(C26:W27,"△")</f>
        <v>0</v>
      </c>
      <c r="AA26" s="35">
        <f t="shared" ref="AA26" si="22">+X26*3+Z26*1</f>
        <v>0</v>
      </c>
      <c r="AB26" s="35">
        <f>+E27+H27+K27+N27+Q27+T27+W27</f>
        <v>0</v>
      </c>
      <c r="AC26" s="35">
        <f t="shared" ref="AC26" si="23">C27+F27+I27+L27+O27+R27+U27</f>
        <v>0</v>
      </c>
      <c r="AD26" s="35">
        <f t="shared" ref="AD26" si="24">+RANK(AA26,$AA$20:$AA$33,0)*100+RANK(AB26,$AB$20:$AB$33,1)*10+RANK(AC26,$AC$20:$AC$33,0)</f>
        <v>111</v>
      </c>
      <c r="AE26" s="35">
        <f t="shared" ref="AE26" si="25">+RANK(AD26,$AD$20:$AD$33,1)</f>
        <v>1</v>
      </c>
    </row>
    <row r="27" spans="1:31" ht="16" customHeight="1" x14ac:dyDescent="0.2">
      <c r="A27" s="37"/>
      <c r="B27" s="39"/>
      <c r="C27" s="19"/>
      <c r="D27" s="20" t="s">
        <v>12</v>
      </c>
      <c r="E27" s="21"/>
      <c r="F27" s="19"/>
      <c r="G27" s="20" t="s">
        <v>12</v>
      </c>
      <c r="H27" s="21"/>
      <c r="I27" s="19"/>
      <c r="J27" s="20" t="s">
        <v>12</v>
      </c>
      <c r="K27" s="21"/>
      <c r="L27" s="43"/>
      <c r="M27" s="44"/>
      <c r="N27" s="45"/>
      <c r="O27" s="19"/>
      <c r="P27" s="20" t="s">
        <v>12</v>
      </c>
      <c r="Q27" s="21"/>
      <c r="R27" s="19"/>
      <c r="S27" s="20" t="s">
        <v>12</v>
      </c>
      <c r="T27" s="21"/>
      <c r="U27" s="19"/>
      <c r="V27" s="20" t="s">
        <v>12</v>
      </c>
      <c r="W27" s="21"/>
      <c r="X27" s="47"/>
      <c r="Y27" s="36"/>
      <c r="Z27" s="36"/>
      <c r="AA27" s="36"/>
      <c r="AB27" s="36"/>
      <c r="AC27" s="36"/>
      <c r="AD27" s="36"/>
      <c r="AE27" s="36"/>
    </row>
    <row r="28" spans="1:31" ht="16" customHeight="1" x14ac:dyDescent="0.2">
      <c r="A28" s="37">
        <v>12</v>
      </c>
      <c r="B28" s="38" t="str">
        <f>IF(データ２!B24="","",VLOOKUP(A28,データ２!$A$2:$B$216,2))</f>
        <v>西千タイガース</v>
      </c>
      <c r="C28" s="16" t="s">
        <v>98</v>
      </c>
      <c r="D28" s="17" t="s">
        <v>12</v>
      </c>
      <c r="E28" s="18">
        <v>4</v>
      </c>
      <c r="F28" s="16" t="s">
        <v>98</v>
      </c>
      <c r="G28" s="17" t="s">
        <v>12</v>
      </c>
      <c r="H28" s="18">
        <v>9</v>
      </c>
      <c r="I28" s="16" t="s">
        <v>98</v>
      </c>
      <c r="J28" s="17" t="s">
        <v>12</v>
      </c>
      <c r="K28" s="18">
        <v>13</v>
      </c>
      <c r="L28" s="16" t="s">
        <v>98</v>
      </c>
      <c r="M28" s="17" t="s">
        <v>12</v>
      </c>
      <c r="N28" s="18">
        <v>16</v>
      </c>
      <c r="O28" s="40" t="s">
        <v>11</v>
      </c>
      <c r="P28" s="41"/>
      <c r="Q28" s="42"/>
      <c r="R28" s="16" t="s">
        <v>98</v>
      </c>
      <c r="S28" s="17" t="s">
        <v>12</v>
      </c>
      <c r="T28" s="18">
        <v>19</v>
      </c>
      <c r="U28" s="16" t="s">
        <v>98</v>
      </c>
      <c r="V28" s="17" t="s">
        <v>12</v>
      </c>
      <c r="W28" s="18">
        <v>20</v>
      </c>
      <c r="X28" s="46">
        <f>COUNTIF(C28:W29,"○")</f>
        <v>0</v>
      </c>
      <c r="Y28" s="35">
        <f>COUNTIF(C28:W29,"●")</f>
        <v>0</v>
      </c>
      <c r="Z28" s="35">
        <f>COUNTIF(C28:W29,"△")</f>
        <v>0</v>
      </c>
      <c r="AA28" s="35">
        <f t="shared" ref="AA28" si="26">+X28*3+Z28*1</f>
        <v>0</v>
      </c>
      <c r="AB28" s="35">
        <f>+E29+H29+K29+N29+Q29+T29+W29</f>
        <v>0</v>
      </c>
      <c r="AC28" s="35">
        <f t="shared" ref="AC28:AC32" si="27">C29+F29+I29+L29+O29+R29+U29</f>
        <v>0</v>
      </c>
      <c r="AD28" s="35">
        <f t="shared" ref="AD28" si="28">+RANK(AA28,$AA$20:$AA$33,0)*100+RANK(AB28,$AB$20:$AB$33,1)*10+RANK(AC28,$AC$20:$AC$33,0)</f>
        <v>111</v>
      </c>
      <c r="AE28" s="35">
        <f t="shared" ref="AE28" si="29">+RANK(AD28,$AD$20:$AD$33,1)</f>
        <v>1</v>
      </c>
    </row>
    <row r="29" spans="1:31" ht="16" customHeight="1" x14ac:dyDescent="0.2">
      <c r="A29" s="37"/>
      <c r="B29" s="39"/>
      <c r="C29" s="19"/>
      <c r="D29" s="20" t="s">
        <v>12</v>
      </c>
      <c r="E29" s="21"/>
      <c r="F29" s="19"/>
      <c r="G29" s="20" t="s">
        <v>12</v>
      </c>
      <c r="H29" s="21"/>
      <c r="I29" s="19"/>
      <c r="J29" s="20" t="s">
        <v>12</v>
      </c>
      <c r="K29" s="21"/>
      <c r="L29" s="19"/>
      <c r="M29" s="20" t="s">
        <v>12</v>
      </c>
      <c r="N29" s="21"/>
      <c r="O29" s="43"/>
      <c r="P29" s="44"/>
      <c r="Q29" s="45"/>
      <c r="R29" s="19"/>
      <c r="S29" s="20" t="s">
        <v>12</v>
      </c>
      <c r="T29" s="21"/>
      <c r="U29" s="19"/>
      <c r="V29" s="20" t="s">
        <v>12</v>
      </c>
      <c r="W29" s="21"/>
      <c r="X29" s="47"/>
      <c r="Y29" s="36"/>
      <c r="Z29" s="36"/>
      <c r="AA29" s="36"/>
      <c r="AB29" s="36"/>
      <c r="AC29" s="36"/>
      <c r="AD29" s="36"/>
      <c r="AE29" s="36"/>
    </row>
    <row r="30" spans="1:31" ht="16" customHeight="1" x14ac:dyDescent="0.2">
      <c r="A30" s="37">
        <v>13</v>
      </c>
      <c r="B30" s="38" t="str">
        <f>IF(データ２!B26="","",VLOOKUP(A30,データ２!$A$2:$B$216,2))</f>
        <v>七北クラブ</v>
      </c>
      <c r="C30" s="16" t="s">
        <v>98</v>
      </c>
      <c r="D30" s="17" t="s">
        <v>12</v>
      </c>
      <c r="E30" s="18">
        <v>5</v>
      </c>
      <c r="F30" s="16" t="s">
        <v>98</v>
      </c>
      <c r="G30" s="17" t="s">
        <v>12</v>
      </c>
      <c r="H30" s="18">
        <v>10</v>
      </c>
      <c r="I30" s="16" t="s">
        <v>98</v>
      </c>
      <c r="J30" s="17" t="s">
        <v>12</v>
      </c>
      <c r="K30" s="18">
        <v>14</v>
      </c>
      <c r="L30" s="16" t="s">
        <v>98</v>
      </c>
      <c r="M30" s="17" t="s">
        <v>12</v>
      </c>
      <c r="N30" s="18">
        <v>17</v>
      </c>
      <c r="O30" s="16" t="s">
        <v>98</v>
      </c>
      <c r="P30" s="17" t="s">
        <v>12</v>
      </c>
      <c r="Q30" s="18">
        <v>19</v>
      </c>
      <c r="R30" s="40" t="s">
        <v>11</v>
      </c>
      <c r="S30" s="41"/>
      <c r="T30" s="42"/>
      <c r="U30" s="16" t="s">
        <v>98</v>
      </c>
      <c r="V30" s="17" t="s">
        <v>12</v>
      </c>
      <c r="W30" s="18">
        <v>21</v>
      </c>
      <c r="X30" s="46">
        <f>COUNTIF(C30:W31,"○")</f>
        <v>0</v>
      </c>
      <c r="Y30" s="35">
        <f>COUNTIF(C30:W31,"●")</f>
        <v>0</v>
      </c>
      <c r="Z30" s="35">
        <f>COUNTIF(C30:W31,"△")</f>
        <v>0</v>
      </c>
      <c r="AA30" s="35">
        <f t="shared" ref="AA30" si="30">+X30*3+Z30*1</f>
        <v>0</v>
      </c>
      <c r="AB30" s="35">
        <f>+E31+H31+K31+N31+Q31+T31+W31</f>
        <v>0</v>
      </c>
      <c r="AC30" s="35">
        <f t="shared" si="27"/>
        <v>0</v>
      </c>
      <c r="AD30" s="35">
        <f t="shared" ref="AD30" si="31">+RANK(AA30,$AA$20:$AA$33,0)*100+RANK(AB30,$AB$20:$AB$33,1)*10+RANK(AC30,$AC$20:$AC$33,0)</f>
        <v>111</v>
      </c>
      <c r="AE30" s="35">
        <f t="shared" ref="AE30" si="32">+RANK(AD30,$AD$20:$AD$33,1)</f>
        <v>1</v>
      </c>
    </row>
    <row r="31" spans="1:31" ht="16" customHeight="1" x14ac:dyDescent="0.2">
      <c r="A31" s="37"/>
      <c r="B31" s="39"/>
      <c r="C31" s="19"/>
      <c r="D31" s="20" t="s">
        <v>12</v>
      </c>
      <c r="E31" s="21"/>
      <c r="F31" s="19"/>
      <c r="G31" s="20" t="s">
        <v>12</v>
      </c>
      <c r="H31" s="21"/>
      <c r="I31" s="19"/>
      <c r="J31" s="20" t="s">
        <v>12</v>
      </c>
      <c r="K31" s="21"/>
      <c r="L31" s="19"/>
      <c r="M31" s="20" t="s">
        <v>12</v>
      </c>
      <c r="N31" s="21"/>
      <c r="O31" s="19"/>
      <c r="P31" s="20" t="s">
        <v>12</v>
      </c>
      <c r="Q31" s="21"/>
      <c r="R31" s="43"/>
      <c r="S31" s="44"/>
      <c r="T31" s="45"/>
      <c r="U31" s="19"/>
      <c r="V31" s="20" t="s">
        <v>12</v>
      </c>
      <c r="W31" s="21"/>
      <c r="X31" s="47"/>
      <c r="Y31" s="36"/>
      <c r="Z31" s="36"/>
      <c r="AA31" s="36"/>
      <c r="AB31" s="36"/>
      <c r="AC31" s="36"/>
      <c r="AD31" s="36"/>
      <c r="AE31" s="36"/>
    </row>
    <row r="32" spans="1:31" ht="16" customHeight="1" x14ac:dyDescent="0.2">
      <c r="A32" s="37">
        <v>14</v>
      </c>
      <c r="B32" s="38" t="str">
        <f>IF(データ２!B28="","",VLOOKUP(A32,データ２!$A$2:$B$216,2))</f>
        <v>馬込ジャガーズ</v>
      </c>
      <c r="C32" s="16" t="s">
        <v>98</v>
      </c>
      <c r="D32" s="17" t="s">
        <v>12</v>
      </c>
      <c r="E32" s="18">
        <v>6</v>
      </c>
      <c r="F32" s="16" t="s">
        <v>98</v>
      </c>
      <c r="G32" s="17" t="s">
        <v>12</v>
      </c>
      <c r="H32" s="18">
        <v>11</v>
      </c>
      <c r="I32" s="16" t="s">
        <v>98</v>
      </c>
      <c r="J32" s="17" t="s">
        <v>12</v>
      </c>
      <c r="K32" s="18">
        <v>15</v>
      </c>
      <c r="L32" s="16" t="s">
        <v>98</v>
      </c>
      <c r="M32" s="17" t="s">
        <v>12</v>
      </c>
      <c r="N32" s="18">
        <v>18</v>
      </c>
      <c r="O32" s="16" t="s">
        <v>98</v>
      </c>
      <c r="P32" s="17" t="s">
        <v>12</v>
      </c>
      <c r="Q32" s="18">
        <v>20</v>
      </c>
      <c r="R32" s="16" t="s">
        <v>98</v>
      </c>
      <c r="S32" s="17" t="s">
        <v>12</v>
      </c>
      <c r="T32" s="18">
        <v>21</v>
      </c>
      <c r="U32" s="40" t="s">
        <v>11</v>
      </c>
      <c r="V32" s="41"/>
      <c r="W32" s="42"/>
      <c r="X32" s="46">
        <f>COUNTIF(C32:W33,"○")</f>
        <v>0</v>
      </c>
      <c r="Y32" s="35">
        <f>COUNTIF(C32:W33,"●")</f>
        <v>0</v>
      </c>
      <c r="Z32" s="35">
        <f>COUNTIF(C32:W33,"△")</f>
        <v>0</v>
      </c>
      <c r="AA32" s="35">
        <f t="shared" ref="AA32" si="33">+X32*3+Z32*1</f>
        <v>0</v>
      </c>
      <c r="AB32" s="35">
        <f>+E33+H33+K33+N33+Q33+T33+W33</f>
        <v>0</v>
      </c>
      <c r="AC32" s="35">
        <f t="shared" si="27"/>
        <v>0</v>
      </c>
      <c r="AD32" s="35">
        <f t="shared" ref="AD32" si="34">+RANK(AA32,$AA$20:$AA$33,0)*100+RANK(AB32,$AB$20:$AB$33,1)*10+RANK(AC32,$AC$20:$AC$33,0)</f>
        <v>111</v>
      </c>
      <c r="AE32" s="35">
        <f t="shared" ref="AE32" si="35">+RANK(AD32,$AD$20:$AD$33,1)</f>
        <v>1</v>
      </c>
    </row>
    <row r="33" spans="1:31" ht="16" customHeight="1" x14ac:dyDescent="0.2">
      <c r="A33" s="37"/>
      <c r="B33" s="39"/>
      <c r="C33" s="19"/>
      <c r="D33" s="20" t="s">
        <v>12</v>
      </c>
      <c r="E33" s="21"/>
      <c r="F33" s="19"/>
      <c r="G33" s="20" t="s">
        <v>12</v>
      </c>
      <c r="H33" s="21"/>
      <c r="I33" s="19"/>
      <c r="J33" s="20" t="s">
        <v>12</v>
      </c>
      <c r="K33" s="21"/>
      <c r="L33" s="19"/>
      <c r="M33" s="20" t="s">
        <v>12</v>
      </c>
      <c r="N33" s="21"/>
      <c r="O33" s="19"/>
      <c r="P33" s="20" t="s">
        <v>12</v>
      </c>
      <c r="Q33" s="21"/>
      <c r="R33" s="19"/>
      <c r="S33" s="20" t="s">
        <v>12</v>
      </c>
      <c r="T33" s="21"/>
      <c r="U33" s="43"/>
      <c r="V33" s="44"/>
      <c r="W33" s="45"/>
      <c r="X33" s="47"/>
      <c r="Y33" s="36"/>
      <c r="Z33" s="36"/>
      <c r="AA33" s="36"/>
      <c r="AB33" s="36"/>
      <c r="AC33" s="36"/>
      <c r="AD33" s="36"/>
      <c r="AE33" s="36"/>
    </row>
    <row r="34" spans="1:31" x14ac:dyDescent="0.2">
      <c r="B34" s="10"/>
      <c r="X34" s="11"/>
      <c r="Y34" s="11"/>
      <c r="Z34" s="11"/>
      <c r="AB34" s="11"/>
      <c r="AC34" s="11"/>
    </row>
    <row r="35" spans="1:31" x14ac:dyDescent="0.2">
      <c r="B35" s="6" t="str">
        <f>+データ１!$B$2</f>
        <v>2021/2/21</v>
      </c>
      <c r="C35" s="4" t="str">
        <f>+データ１!$B$4</f>
        <v xml:space="preserve">2021年 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31" ht="130" customHeight="1" x14ac:dyDescent="0.2">
      <c r="B36" s="14" t="str">
        <f>+データ１!B10</f>
        <v>スーパーリ－グ 　　                  　　　 第１５回大会  　　　        　Ｃブロック     　　              ２０２１</v>
      </c>
      <c r="C36" s="48" t="str">
        <f>+IF(B37="","",+B37)</f>
        <v>葛飾アニマルズ</v>
      </c>
      <c r="D36" s="49"/>
      <c r="E36" s="50"/>
      <c r="F36" s="48" t="str">
        <f>+IF(B39="","",+B39)</f>
        <v>マッハブレーブス</v>
      </c>
      <c r="G36" s="49"/>
      <c r="H36" s="50"/>
      <c r="I36" s="48" t="str">
        <f>+IF(B41="","",+B41)</f>
        <v>久我山イーグルス</v>
      </c>
      <c r="J36" s="49"/>
      <c r="K36" s="50"/>
      <c r="L36" s="48" t="str">
        <f>+IF(B43="","",+B43)</f>
        <v>高輪台ファイターズ</v>
      </c>
      <c r="M36" s="49"/>
      <c r="N36" s="50"/>
      <c r="O36" s="48" t="str">
        <f>+IF(B45="","",+B45)</f>
        <v>新宿ドリーム</v>
      </c>
      <c r="P36" s="49"/>
      <c r="Q36" s="50"/>
      <c r="R36" s="48" t="str">
        <f>+IF(B47="","",+B47)</f>
        <v>大島タイガース</v>
      </c>
      <c r="S36" s="49"/>
      <c r="T36" s="50"/>
      <c r="U36" s="48" t="str">
        <f>+IF(B49="","",+B49)</f>
        <v>東伊興シャインズ</v>
      </c>
      <c r="V36" s="49"/>
      <c r="W36" s="50"/>
      <c r="X36" s="15" t="s">
        <v>0</v>
      </c>
      <c r="Y36" s="9" t="s">
        <v>1</v>
      </c>
      <c r="Z36" s="9" t="s">
        <v>2</v>
      </c>
      <c r="AA36" s="7" t="s">
        <v>6</v>
      </c>
      <c r="AB36" s="8" t="s">
        <v>8</v>
      </c>
      <c r="AC36" s="8" t="s">
        <v>9</v>
      </c>
      <c r="AD36" s="8" t="s">
        <v>73</v>
      </c>
      <c r="AE36" s="7" t="s">
        <v>7</v>
      </c>
    </row>
    <row r="37" spans="1:31" ht="16" customHeight="1" x14ac:dyDescent="0.2">
      <c r="A37" s="37">
        <v>15</v>
      </c>
      <c r="B37" s="38" t="str">
        <f>IF(データ２!B30="","",VLOOKUP(A37,データ２!$A$2:$B$216,2))</f>
        <v>葛飾アニマルズ</v>
      </c>
      <c r="C37" s="40" t="s">
        <v>11</v>
      </c>
      <c r="D37" s="41"/>
      <c r="E37" s="42"/>
      <c r="F37" s="16" t="s">
        <v>97</v>
      </c>
      <c r="G37" s="17" t="s">
        <v>12</v>
      </c>
      <c r="H37" s="18">
        <v>1</v>
      </c>
      <c r="I37" s="16" t="s">
        <v>97</v>
      </c>
      <c r="J37" s="17" t="s">
        <v>12</v>
      </c>
      <c r="K37" s="18">
        <v>2</v>
      </c>
      <c r="L37" s="16" t="s">
        <v>97</v>
      </c>
      <c r="M37" s="17" t="s">
        <v>12</v>
      </c>
      <c r="N37" s="18">
        <v>3</v>
      </c>
      <c r="O37" s="16" t="s">
        <v>97</v>
      </c>
      <c r="P37" s="17" t="s">
        <v>12</v>
      </c>
      <c r="Q37" s="18">
        <v>4</v>
      </c>
      <c r="R37" s="16" t="s">
        <v>97</v>
      </c>
      <c r="S37" s="17" t="s">
        <v>12</v>
      </c>
      <c r="T37" s="18">
        <v>5</v>
      </c>
      <c r="U37" s="16" t="s">
        <v>97</v>
      </c>
      <c r="V37" s="17" t="s">
        <v>12</v>
      </c>
      <c r="W37" s="18">
        <v>6</v>
      </c>
      <c r="X37" s="46">
        <f>COUNTIF(C37:W38,"○")</f>
        <v>0</v>
      </c>
      <c r="Y37" s="35">
        <f>COUNTIF(C37:W38,"●")</f>
        <v>0</v>
      </c>
      <c r="Z37" s="35">
        <f>COUNTIF(C37:W38,"△")</f>
        <v>0</v>
      </c>
      <c r="AA37" s="35">
        <f t="shared" ref="AA37" si="36">+X37*3+Z37*1</f>
        <v>0</v>
      </c>
      <c r="AB37" s="35">
        <f>+E38+H38+K38+N38+Q38+T38+W38</f>
        <v>0</v>
      </c>
      <c r="AC37" s="35">
        <f t="shared" ref="AC37" si="37">C38+F38+I38+L38+O38+R38+U38</f>
        <v>0</v>
      </c>
      <c r="AD37" s="35">
        <f>+RANK(AA37,$AA$37:$AA$50,0)*100+RANK(AB37,$AB$37:$AB$50,1)*10+RANK(AC37,$AC$37:$AC$50,0)</f>
        <v>111</v>
      </c>
      <c r="AE37" s="35">
        <f>+RANK(AD37,$AD$37:$AD$50,1)</f>
        <v>1</v>
      </c>
    </row>
    <row r="38" spans="1:31" ht="16" customHeight="1" x14ac:dyDescent="0.2">
      <c r="A38" s="37"/>
      <c r="B38" s="39"/>
      <c r="C38" s="43"/>
      <c r="D38" s="44"/>
      <c r="E38" s="45"/>
      <c r="F38" s="19"/>
      <c r="G38" s="20" t="s">
        <v>12</v>
      </c>
      <c r="H38" s="21"/>
      <c r="I38" s="19"/>
      <c r="J38" s="20" t="s">
        <v>12</v>
      </c>
      <c r="K38" s="21"/>
      <c r="L38" s="19"/>
      <c r="M38" s="20" t="s">
        <v>12</v>
      </c>
      <c r="N38" s="21"/>
      <c r="O38" s="19"/>
      <c r="P38" s="20" t="s">
        <v>12</v>
      </c>
      <c r="Q38" s="21"/>
      <c r="R38" s="19"/>
      <c r="S38" s="20" t="s">
        <v>12</v>
      </c>
      <c r="T38" s="21"/>
      <c r="U38" s="19"/>
      <c r="V38" s="20" t="s">
        <v>12</v>
      </c>
      <c r="W38" s="21"/>
      <c r="X38" s="47"/>
      <c r="Y38" s="36"/>
      <c r="Z38" s="36"/>
      <c r="AA38" s="36"/>
      <c r="AB38" s="36"/>
      <c r="AC38" s="36"/>
      <c r="AD38" s="36"/>
      <c r="AE38" s="36"/>
    </row>
    <row r="39" spans="1:31" ht="16" customHeight="1" x14ac:dyDescent="0.2">
      <c r="A39" s="37">
        <v>16</v>
      </c>
      <c r="B39" s="38" t="str">
        <f>IF(データ２!B32="","",VLOOKUP(A39,データ２!$A$2:$B$216,2))</f>
        <v>マッハブレーブス</v>
      </c>
      <c r="C39" s="16" t="s">
        <v>97</v>
      </c>
      <c r="D39" s="17" t="s">
        <v>12</v>
      </c>
      <c r="E39" s="18">
        <v>1</v>
      </c>
      <c r="F39" s="40" t="s">
        <v>11</v>
      </c>
      <c r="G39" s="41"/>
      <c r="H39" s="42"/>
      <c r="I39" s="16" t="s">
        <v>97</v>
      </c>
      <c r="J39" s="17" t="s">
        <v>12</v>
      </c>
      <c r="K39" s="18">
        <v>7</v>
      </c>
      <c r="L39" s="16" t="s">
        <v>97</v>
      </c>
      <c r="M39" s="17" t="s">
        <v>12</v>
      </c>
      <c r="N39" s="18">
        <v>8</v>
      </c>
      <c r="O39" s="16" t="s">
        <v>97</v>
      </c>
      <c r="P39" s="17" t="s">
        <v>12</v>
      </c>
      <c r="Q39" s="18">
        <v>9</v>
      </c>
      <c r="R39" s="16" t="s">
        <v>97</v>
      </c>
      <c r="S39" s="17" t="s">
        <v>12</v>
      </c>
      <c r="T39" s="18">
        <v>10</v>
      </c>
      <c r="U39" s="16" t="s">
        <v>97</v>
      </c>
      <c r="V39" s="17" t="s">
        <v>12</v>
      </c>
      <c r="W39" s="18">
        <v>11</v>
      </c>
      <c r="X39" s="46">
        <f>COUNTIF(C39:W40,"○")</f>
        <v>0</v>
      </c>
      <c r="Y39" s="35">
        <f>COUNTIF(C39:W40,"●")</f>
        <v>0</v>
      </c>
      <c r="Z39" s="35">
        <f>COUNTIF(C39:W40,"△")</f>
        <v>0</v>
      </c>
      <c r="AA39" s="35">
        <f t="shared" ref="AA39" si="38">+X39*3+Z39*1</f>
        <v>0</v>
      </c>
      <c r="AB39" s="35">
        <f>+E40+H40+K40+N40+Q40+T40+W40</f>
        <v>0</v>
      </c>
      <c r="AC39" s="35">
        <f t="shared" ref="AC39" si="39">C40+F40+I40+L40+O40+R40+U40</f>
        <v>0</v>
      </c>
      <c r="AD39" s="35">
        <f t="shared" ref="AD39" si="40">+RANK(AA39,$AA$37:$AA$50,0)*100+RANK(AB39,$AB$37:$AB$50,1)*10+RANK(AC39,$AC$37:$AC$50,0)</f>
        <v>111</v>
      </c>
      <c r="AE39" s="35">
        <f>+RANK(AD39,$AD$37:$AD$50,1)</f>
        <v>1</v>
      </c>
    </row>
    <row r="40" spans="1:31" ht="16" customHeight="1" x14ac:dyDescent="0.2">
      <c r="A40" s="37"/>
      <c r="B40" s="39"/>
      <c r="C40" s="19"/>
      <c r="D40" s="20" t="s">
        <v>12</v>
      </c>
      <c r="E40" s="21"/>
      <c r="F40" s="43"/>
      <c r="G40" s="44"/>
      <c r="H40" s="45"/>
      <c r="I40" s="19"/>
      <c r="J40" s="20" t="s">
        <v>12</v>
      </c>
      <c r="K40" s="21"/>
      <c r="L40" s="19"/>
      <c r="M40" s="20" t="s">
        <v>12</v>
      </c>
      <c r="N40" s="21"/>
      <c r="O40" s="19"/>
      <c r="P40" s="20" t="s">
        <v>12</v>
      </c>
      <c r="Q40" s="21"/>
      <c r="R40" s="19"/>
      <c r="S40" s="20" t="s">
        <v>12</v>
      </c>
      <c r="T40" s="21"/>
      <c r="U40" s="19"/>
      <c r="V40" s="20" t="s">
        <v>12</v>
      </c>
      <c r="W40" s="21"/>
      <c r="X40" s="47"/>
      <c r="Y40" s="36"/>
      <c r="Z40" s="36"/>
      <c r="AA40" s="36"/>
      <c r="AB40" s="36"/>
      <c r="AC40" s="36"/>
      <c r="AD40" s="36"/>
      <c r="AE40" s="36"/>
    </row>
    <row r="41" spans="1:31" ht="16" customHeight="1" x14ac:dyDescent="0.2">
      <c r="A41" s="37">
        <v>17</v>
      </c>
      <c r="B41" s="38" t="str">
        <f>IF(データ２!B34="","",VLOOKUP(A41,データ２!$A$2:$B$216,2))</f>
        <v>久我山イーグルス</v>
      </c>
      <c r="C41" s="16" t="s">
        <v>97</v>
      </c>
      <c r="D41" s="17" t="s">
        <v>12</v>
      </c>
      <c r="E41" s="18">
        <v>2</v>
      </c>
      <c r="F41" s="16" t="s">
        <v>97</v>
      </c>
      <c r="G41" s="17" t="s">
        <v>12</v>
      </c>
      <c r="H41" s="18">
        <v>7</v>
      </c>
      <c r="I41" s="40" t="s">
        <v>11</v>
      </c>
      <c r="J41" s="41"/>
      <c r="K41" s="42"/>
      <c r="L41" s="16" t="s">
        <v>97</v>
      </c>
      <c r="M41" s="17" t="s">
        <v>12</v>
      </c>
      <c r="N41" s="18">
        <v>12</v>
      </c>
      <c r="O41" s="16" t="s">
        <v>97</v>
      </c>
      <c r="P41" s="17" t="s">
        <v>12</v>
      </c>
      <c r="Q41" s="18">
        <v>13</v>
      </c>
      <c r="R41" s="16" t="s">
        <v>97</v>
      </c>
      <c r="S41" s="17" t="s">
        <v>12</v>
      </c>
      <c r="T41" s="18">
        <v>14</v>
      </c>
      <c r="U41" s="16" t="s">
        <v>97</v>
      </c>
      <c r="V41" s="17" t="s">
        <v>12</v>
      </c>
      <c r="W41" s="18">
        <v>15</v>
      </c>
      <c r="X41" s="46">
        <f>COUNTIF(C41:W42,"○")</f>
        <v>0</v>
      </c>
      <c r="Y41" s="35">
        <f>COUNTIF(C41:W42,"●")</f>
        <v>0</v>
      </c>
      <c r="Z41" s="35">
        <f>COUNTIF(C41:W42,"△")</f>
        <v>0</v>
      </c>
      <c r="AA41" s="35">
        <f t="shared" ref="AA41" si="41">+X41*3+Z41*1</f>
        <v>0</v>
      </c>
      <c r="AB41" s="35">
        <f>+E42+H42+K42+N42+Q42+T42+W42</f>
        <v>0</v>
      </c>
      <c r="AC41" s="35">
        <f t="shared" ref="AC41" si="42">C42+F42+I42+L42+O42+R42+U42</f>
        <v>0</v>
      </c>
      <c r="AD41" s="35">
        <f t="shared" ref="AD41" si="43">+RANK(AA41,$AA$37:$AA$50,0)*100+RANK(AB41,$AB$37:$AB$50,1)*10+RANK(AC41,$AC$37:$AC$50,0)</f>
        <v>111</v>
      </c>
      <c r="AE41" s="35">
        <f>+RANK(AD41,$AD$37:$AD$50,1)</f>
        <v>1</v>
      </c>
    </row>
    <row r="42" spans="1:31" ht="16" customHeight="1" x14ac:dyDescent="0.2">
      <c r="A42" s="37"/>
      <c r="B42" s="39"/>
      <c r="C42" s="19"/>
      <c r="D42" s="20" t="s">
        <v>12</v>
      </c>
      <c r="E42" s="21"/>
      <c r="F42" s="19"/>
      <c r="G42" s="20" t="s">
        <v>12</v>
      </c>
      <c r="H42" s="21"/>
      <c r="I42" s="43"/>
      <c r="J42" s="44"/>
      <c r="K42" s="45"/>
      <c r="L42" s="19"/>
      <c r="M42" s="20" t="s">
        <v>12</v>
      </c>
      <c r="N42" s="21"/>
      <c r="O42" s="19"/>
      <c r="P42" s="20" t="s">
        <v>12</v>
      </c>
      <c r="Q42" s="21"/>
      <c r="R42" s="19"/>
      <c r="S42" s="20" t="s">
        <v>12</v>
      </c>
      <c r="T42" s="21"/>
      <c r="U42" s="19"/>
      <c r="V42" s="20" t="s">
        <v>12</v>
      </c>
      <c r="W42" s="21"/>
      <c r="X42" s="47"/>
      <c r="Y42" s="36"/>
      <c r="Z42" s="36"/>
      <c r="AA42" s="36"/>
      <c r="AB42" s="36"/>
      <c r="AC42" s="36"/>
      <c r="AD42" s="36"/>
      <c r="AE42" s="36"/>
    </row>
    <row r="43" spans="1:31" ht="16" customHeight="1" x14ac:dyDescent="0.2">
      <c r="A43" s="37">
        <v>18</v>
      </c>
      <c r="B43" s="38" t="str">
        <f>IF(データ２!B36="","",VLOOKUP(A43,データ２!$A$2:$B$216,2))</f>
        <v>高輪台ファイターズ</v>
      </c>
      <c r="C43" s="16" t="s">
        <v>97</v>
      </c>
      <c r="D43" s="17" t="s">
        <v>12</v>
      </c>
      <c r="E43" s="18">
        <v>3</v>
      </c>
      <c r="F43" s="16" t="s">
        <v>97</v>
      </c>
      <c r="G43" s="17" t="s">
        <v>12</v>
      </c>
      <c r="H43" s="18">
        <v>8</v>
      </c>
      <c r="I43" s="16" t="s">
        <v>97</v>
      </c>
      <c r="J43" s="17" t="s">
        <v>12</v>
      </c>
      <c r="K43" s="18">
        <v>12</v>
      </c>
      <c r="L43" s="40" t="s">
        <v>11</v>
      </c>
      <c r="M43" s="41"/>
      <c r="N43" s="42"/>
      <c r="O43" s="16" t="s">
        <v>97</v>
      </c>
      <c r="P43" s="17" t="s">
        <v>12</v>
      </c>
      <c r="Q43" s="18">
        <v>16</v>
      </c>
      <c r="R43" s="16" t="s">
        <v>97</v>
      </c>
      <c r="S43" s="17" t="s">
        <v>12</v>
      </c>
      <c r="T43" s="18">
        <v>17</v>
      </c>
      <c r="U43" s="16" t="s">
        <v>97</v>
      </c>
      <c r="V43" s="17" t="s">
        <v>12</v>
      </c>
      <c r="W43" s="18">
        <v>18</v>
      </c>
      <c r="X43" s="46">
        <f>COUNTIF(C43:W44,"○")</f>
        <v>0</v>
      </c>
      <c r="Y43" s="35">
        <f>COUNTIF(C43:W44,"●")</f>
        <v>0</v>
      </c>
      <c r="Z43" s="35">
        <f>COUNTIF(C43:W44,"△")</f>
        <v>0</v>
      </c>
      <c r="AA43" s="35">
        <f t="shared" ref="AA43" si="44">+X43*3+Z43*1</f>
        <v>0</v>
      </c>
      <c r="AB43" s="35">
        <f>+E44+H44+K44+N44+Q44+T44+W44</f>
        <v>0</v>
      </c>
      <c r="AC43" s="35">
        <f t="shared" ref="AC43" si="45">C44+F44+I44+L44+O44+R44+U44</f>
        <v>0</v>
      </c>
      <c r="AD43" s="35">
        <f t="shared" ref="AD43" si="46">+RANK(AA43,$AA$37:$AA$50,0)*100+RANK(AB43,$AB$37:$AB$50,1)*10+RANK(AC43,$AC$37:$AC$50,0)</f>
        <v>111</v>
      </c>
      <c r="AE43" s="35">
        <f>+RANK(AD43,$AD$37:$AD$50,1)</f>
        <v>1</v>
      </c>
    </row>
    <row r="44" spans="1:31" ht="16" customHeight="1" x14ac:dyDescent="0.2">
      <c r="A44" s="37"/>
      <c r="B44" s="39"/>
      <c r="C44" s="19"/>
      <c r="D44" s="20" t="s">
        <v>12</v>
      </c>
      <c r="E44" s="21"/>
      <c r="F44" s="19"/>
      <c r="G44" s="20" t="s">
        <v>12</v>
      </c>
      <c r="H44" s="21"/>
      <c r="I44" s="19"/>
      <c r="J44" s="20" t="s">
        <v>12</v>
      </c>
      <c r="K44" s="21"/>
      <c r="L44" s="43"/>
      <c r="M44" s="44"/>
      <c r="N44" s="45"/>
      <c r="O44" s="19"/>
      <c r="P44" s="20" t="s">
        <v>12</v>
      </c>
      <c r="Q44" s="21"/>
      <c r="R44" s="19"/>
      <c r="S44" s="20" t="s">
        <v>12</v>
      </c>
      <c r="T44" s="21"/>
      <c r="U44" s="19"/>
      <c r="V44" s="20" t="s">
        <v>12</v>
      </c>
      <c r="W44" s="21"/>
      <c r="X44" s="47"/>
      <c r="Y44" s="36"/>
      <c r="Z44" s="36"/>
      <c r="AA44" s="36"/>
      <c r="AB44" s="36"/>
      <c r="AC44" s="36"/>
      <c r="AD44" s="36"/>
      <c r="AE44" s="36"/>
    </row>
    <row r="45" spans="1:31" ht="16" customHeight="1" x14ac:dyDescent="0.2">
      <c r="A45" s="37">
        <v>19</v>
      </c>
      <c r="B45" s="38" t="str">
        <f>IF(データ２!B38="","",VLOOKUP(A45,データ２!$A$2:$B$216,2))</f>
        <v>新宿ドリーム</v>
      </c>
      <c r="C45" s="16" t="s">
        <v>97</v>
      </c>
      <c r="D45" s="17" t="s">
        <v>12</v>
      </c>
      <c r="E45" s="18">
        <v>4</v>
      </c>
      <c r="F45" s="16" t="s">
        <v>97</v>
      </c>
      <c r="G45" s="17" t="s">
        <v>12</v>
      </c>
      <c r="H45" s="18">
        <v>9</v>
      </c>
      <c r="I45" s="16" t="s">
        <v>97</v>
      </c>
      <c r="J45" s="17" t="s">
        <v>12</v>
      </c>
      <c r="K45" s="18">
        <v>13</v>
      </c>
      <c r="L45" s="16" t="s">
        <v>97</v>
      </c>
      <c r="M45" s="17" t="s">
        <v>12</v>
      </c>
      <c r="N45" s="18">
        <v>16</v>
      </c>
      <c r="O45" s="40" t="s">
        <v>11</v>
      </c>
      <c r="P45" s="41"/>
      <c r="Q45" s="42"/>
      <c r="R45" s="16" t="s">
        <v>97</v>
      </c>
      <c r="S45" s="17" t="s">
        <v>12</v>
      </c>
      <c r="T45" s="18">
        <v>19</v>
      </c>
      <c r="U45" s="16" t="s">
        <v>97</v>
      </c>
      <c r="V45" s="17" t="s">
        <v>12</v>
      </c>
      <c r="W45" s="18">
        <v>20</v>
      </c>
      <c r="X45" s="46">
        <f>COUNTIF(C45:W46,"○")</f>
        <v>0</v>
      </c>
      <c r="Y45" s="35">
        <f>COUNTIF(C45:W46,"●")</f>
        <v>0</v>
      </c>
      <c r="Z45" s="35">
        <f>COUNTIF(C45:W46,"△")</f>
        <v>0</v>
      </c>
      <c r="AA45" s="35">
        <f t="shared" ref="AA45" si="47">+X45*3+Z45*1</f>
        <v>0</v>
      </c>
      <c r="AB45" s="35">
        <f>+E46+H46+K46+N46+Q46+T46+W46</f>
        <v>0</v>
      </c>
      <c r="AC45" s="35">
        <f t="shared" ref="AC45:AC49" si="48">C46+F46+I46+L46+O46+R46+U46</f>
        <v>0</v>
      </c>
      <c r="AD45" s="35">
        <f t="shared" ref="AD45" si="49">+RANK(AA45,$AA$37:$AA$50,0)*100+RANK(AB45,$AB$37:$AB$50,1)*10+RANK(AC45,$AC$37:$AC$50,0)</f>
        <v>111</v>
      </c>
      <c r="AE45" s="35">
        <f>+RANK(AD45,$AD$37:$AD$50,1)</f>
        <v>1</v>
      </c>
    </row>
    <row r="46" spans="1:31" ht="16" customHeight="1" x14ac:dyDescent="0.2">
      <c r="A46" s="37"/>
      <c r="B46" s="39"/>
      <c r="C46" s="19"/>
      <c r="D46" s="20" t="s">
        <v>12</v>
      </c>
      <c r="E46" s="21"/>
      <c r="F46" s="19"/>
      <c r="G46" s="20" t="s">
        <v>12</v>
      </c>
      <c r="H46" s="21"/>
      <c r="I46" s="19"/>
      <c r="J46" s="20" t="s">
        <v>12</v>
      </c>
      <c r="K46" s="21"/>
      <c r="L46" s="19"/>
      <c r="M46" s="20" t="s">
        <v>12</v>
      </c>
      <c r="N46" s="21"/>
      <c r="O46" s="43"/>
      <c r="P46" s="44"/>
      <c r="Q46" s="45"/>
      <c r="R46" s="19"/>
      <c r="S46" s="20" t="s">
        <v>12</v>
      </c>
      <c r="T46" s="21"/>
      <c r="U46" s="19"/>
      <c r="V46" s="20" t="s">
        <v>12</v>
      </c>
      <c r="W46" s="21"/>
      <c r="X46" s="47"/>
      <c r="Y46" s="36"/>
      <c r="Z46" s="36"/>
      <c r="AA46" s="36"/>
      <c r="AB46" s="36"/>
      <c r="AC46" s="36"/>
      <c r="AD46" s="36"/>
      <c r="AE46" s="36"/>
    </row>
    <row r="47" spans="1:31" ht="16" customHeight="1" x14ac:dyDescent="0.2">
      <c r="A47" s="37">
        <v>20</v>
      </c>
      <c r="B47" s="38" t="str">
        <f>IF(データ２!B40="","",VLOOKUP(A47,データ２!$A$2:$B$216,2))</f>
        <v>大島タイガース</v>
      </c>
      <c r="C47" s="16" t="s">
        <v>97</v>
      </c>
      <c r="D47" s="17" t="s">
        <v>12</v>
      </c>
      <c r="E47" s="18">
        <v>5</v>
      </c>
      <c r="F47" s="16" t="s">
        <v>97</v>
      </c>
      <c r="G47" s="17" t="s">
        <v>12</v>
      </c>
      <c r="H47" s="18">
        <v>10</v>
      </c>
      <c r="I47" s="16" t="s">
        <v>97</v>
      </c>
      <c r="J47" s="17" t="s">
        <v>12</v>
      </c>
      <c r="K47" s="18">
        <v>14</v>
      </c>
      <c r="L47" s="16" t="s">
        <v>97</v>
      </c>
      <c r="M47" s="17" t="s">
        <v>12</v>
      </c>
      <c r="N47" s="18">
        <v>17</v>
      </c>
      <c r="O47" s="16" t="s">
        <v>97</v>
      </c>
      <c r="P47" s="17" t="s">
        <v>12</v>
      </c>
      <c r="Q47" s="18">
        <v>19</v>
      </c>
      <c r="R47" s="40" t="s">
        <v>11</v>
      </c>
      <c r="S47" s="41"/>
      <c r="T47" s="42"/>
      <c r="U47" s="16" t="s">
        <v>97</v>
      </c>
      <c r="V47" s="17" t="s">
        <v>12</v>
      </c>
      <c r="W47" s="18">
        <v>21</v>
      </c>
      <c r="X47" s="46">
        <f>COUNTIF(C47:W48,"○")</f>
        <v>0</v>
      </c>
      <c r="Y47" s="35">
        <f>COUNTIF(C47:W48,"●")</f>
        <v>0</v>
      </c>
      <c r="Z47" s="35">
        <f>COUNTIF(C47:W48,"△")</f>
        <v>0</v>
      </c>
      <c r="AA47" s="35">
        <f t="shared" ref="AA47" si="50">+X47*3+Z47*1</f>
        <v>0</v>
      </c>
      <c r="AB47" s="35">
        <f>+E48+H48+K48+N48+Q48+T48+W48</f>
        <v>0</v>
      </c>
      <c r="AC47" s="35">
        <f t="shared" si="48"/>
        <v>0</v>
      </c>
      <c r="AD47" s="35">
        <f t="shared" ref="AD47" si="51">+RANK(AA47,$AA$37:$AA$50,0)*100+RANK(AB47,$AB$37:$AB$50,1)*10+RANK(AC47,$AC$37:$AC$50,0)</f>
        <v>111</v>
      </c>
      <c r="AE47" s="35">
        <f>+RANK(AD47,$AD$37:$AD$50,1)</f>
        <v>1</v>
      </c>
    </row>
    <row r="48" spans="1:31" ht="16" customHeight="1" x14ac:dyDescent="0.2">
      <c r="A48" s="37"/>
      <c r="B48" s="39"/>
      <c r="C48" s="19"/>
      <c r="D48" s="20" t="s">
        <v>12</v>
      </c>
      <c r="E48" s="21"/>
      <c r="F48" s="19"/>
      <c r="G48" s="20" t="s">
        <v>12</v>
      </c>
      <c r="H48" s="21"/>
      <c r="I48" s="19"/>
      <c r="J48" s="20" t="s">
        <v>12</v>
      </c>
      <c r="K48" s="21"/>
      <c r="L48" s="19"/>
      <c r="M48" s="20" t="s">
        <v>12</v>
      </c>
      <c r="N48" s="21"/>
      <c r="O48" s="19"/>
      <c r="P48" s="20" t="s">
        <v>12</v>
      </c>
      <c r="Q48" s="21"/>
      <c r="R48" s="43"/>
      <c r="S48" s="44"/>
      <c r="T48" s="45"/>
      <c r="U48" s="19"/>
      <c r="V48" s="20" t="s">
        <v>12</v>
      </c>
      <c r="W48" s="21"/>
      <c r="X48" s="47"/>
      <c r="Y48" s="36"/>
      <c r="Z48" s="36"/>
      <c r="AA48" s="36"/>
      <c r="AB48" s="36"/>
      <c r="AC48" s="36"/>
      <c r="AD48" s="36"/>
      <c r="AE48" s="36"/>
    </row>
    <row r="49" spans="1:31" ht="16" customHeight="1" x14ac:dyDescent="0.2">
      <c r="A49" s="37">
        <v>21</v>
      </c>
      <c r="B49" s="38" t="str">
        <f>IF(データ２!B42="","",VLOOKUP(A49,データ２!$A$2:$B$216,2))</f>
        <v>東伊興シャインズ</v>
      </c>
      <c r="C49" s="16" t="s">
        <v>97</v>
      </c>
      <c r="D49" s="17" t="s">
        <v>12</v>
      </c>
      <c r="E49" s="18">
        <v>6</v>
      </c>
      <c r="F49" s="16" t="s">
        <v>97</v>
      </c>
      <c r="G49" s="17" t="s">
        <v>12</v>
      </c>
      <c r="H49" s="18">
        <v>11</v>
      </c>
      <c r="I49" s="16" t="s">
        <v>97</v>
      </c>
      <c r="J49" s="17" t="s">
        <v>12</v>
      </c>
      <c r="K49" s="18">
        <v>15</v>
      </c>
      <c r="L49" s="16" t="s">
        <v>97</v>
      </c>
      <c r="M49" s="17" t="s">
        <v>12</v>
      </c>
      <c r="N49" s="18">
        <v>18</v>
      </c>
      <c r="O49" s="16" t="s">
        <v>97</v>
      </c>
      <c r="P49" s="17" t="s">
        <v>12</v>
      </c>
      <c r="Q49" s="18">
        <v>20</v>
      </c>
      <c r="R49" s="16" t="s">
        <v>97</v>
      </c>
      <c r="S49" s="17" t="s">
        <v>12</v>
      </c>
      <c r="T49" s="18">
        <v>21</v>
      </c>
      <c r="U49" s="40" t="s">
        <v>11</v>
      </c>
      <c r="V49" s="41"/>
      <c r="W49" s="42"/>
      <c r="X49" s="46">
        <f>COUNTIF(C49:W50,"○")</f>
        <v>0</v>
      </c>
      <c r="Y49" s="35">
        <f>COUNTIF(C49:W50,"●")</f>
        <v>0</v>
      </c>
      <c r="Z49" s="35">
        <f>COUNTIF(C49:W50,"△")</f>
        <v>0</v>
      </c>
      <c r="AA49" s="35">
        <f t="shared" ref="AA49" si="52">+X49*3+Z49*1</f>
        <v>0</v>
      </c>
      <c r="AB49" s="35">
        <f>+E50+H50+K50+N50+Q50+T50+W50</f>
        <v>0</v>
      </c>
      <c r="AC49" s="35">
        <f t="shared" si="48"/>
        <v>0</v>
      </c>
      <c r="AD49" s="35">
        <f t="shared" ref="AD49" si="53">+RANK(AA49,$AA$37:$AA$50,0)*100+RANK(AB49,$AB$37:$AB$50,1)*10+RANK(AC49,$AC$37:$AC$50,0)</f>
        <v>111</v>
      </c>
      <c r="AE49" s="35">
        <f>+RANK(AD49,$AD$37:$AD$50,1)</f>
        <v>1</v>
      </c>
    </row>
    <row r="50" spans="1:31" ht="16" customHeight="1" x14ac:dyDescent="0.2">
      <c r="A50" s="37"/>
      <c r="B50" s="39"/>
      <c r="C50" s="19"/>
      <c r="D50" s="20" t="s">
        <v>12</v>
      </c>
      <c r="E50" s="21"/>
      <c r="F50" s="19"/>
      <c r="G50" s="20" t="s">
        <v>12</v>
      </c>
      <c r="H50" s="21"/>
      <c r="I50" s="19"/>
      <c r="J50" s="20" t="s">
        <v>12</v>
      </c>
      <c r="K50" s="21"/>
      <c r="L50" s="19"/>
      <c r="M50" s="20" t="s">
        <v>12</v>
      </c>
      <c r="N50" s="21"/>
      <c r="O50" s="19"/>
      <c r="P50" s="20" t="s">
        <v>12</v>
      </c>
      <c r="Q50" s="21"/>
      <c r="R50" s="19"/>
      <c r="S50" s="20" t="s">
        <v>12</v>
      </c>
      <c r="T50" s="21"/>
      <c r="U50" s="43"/>
      <c r="V50" s="44"/>
      <c r="W50" s="45"/>
      <c r="X50" s="47"/>
      <c r="Y50" s="36"/>
      <c r="Z50" s="36"/>
      <c r="AA50" s="36"/>
      <c r="AB50" s="36"/>
      <c r="AC50" s="36"/>
      <c r="AD50" s="36"/>
      <c r="AE50" s="36"/>
    </row>
    <row r="51" spans="1:31" x14ac:dyDescent="0.2">
      <c r="A51" s="5"/>
      <c r="B51" s="10"/>
      <c r="X51" s="11"/>
      <c r="Y51" s="11"/>
      <c r="Z51" s="11"/>
    </row>
    <row r="52" spans="1:31" x14ac:dyDescent="0.2">
      <c r="B52" s="6" t="str">
        <f>+データ１!$B$2</f>
        <v>2021/2/21</v>
      </c>
      <c r="C52" s="4" t="str">
        <f>+データ１!$B$4</f>
        <v xml:space="preserve">2021年 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31" ht="130" customHeight="1" x14ac:dyDescent="0.2">
      <c r="B53" s="14" t="str">
        <f>+データ１!B12</f>
        <v>スーパーリ－グ 　　                  　　　 第１５回大会  　　　        　Ｄブロック     　　              ２０２１</v>
      </c>
      <c r="C53" s="48" t="str">
        <f>+IF(B54="","",+B54)</f>
        <v>レッドサンズ</v>
      </c>
      <c r="D53" s="49"/>
      <c r="E53" s="50"/>
      <c r="F53" s="48" t="str">
        <f>+IF(B56="","",+B56)</f>
        <v>リトルジャイアンツ</v>
      </c>
      <c r="G53" s="49"/>
      <c r="H53" s="50"/>
      <c r="I53" s="48" t="str">
        <f>+IF(B58="","",+B58)</f>
        <v>目黒インパルス</v>
      </c>
      <c r="J53" s="49"/>
      <c r="K53" s="50"/>
      <c r="L53" s="48" t="str">
        <f>+IF(B60="","",+B60)</f>
        <v>船橋フェニックス</v>
      </c>
      <c r="M53" s="49"/>
      <c r="N53" s="50"/>
      <c r="O53" s="48" t="str">
        <f>+IF(B62="","",+B62)</f>
        <v>品川レインボーズ</v>
      </c>
      <c r="P53" s="49"/>
      <c r="Q53" s="50"/>
      <c r="R53" s="48" t="str">
        <f>+IF(B64="","",+B64)</f>
        <v>江東ファイターズ</v>
      </c>
      <c r="S53" s="49"/>
      <c r="T53" s="50"/>
      <c r="U53" s="48" t="str">
        <f>+IF(B66="","",+B66)</f>
        <v>ブラザースクラブ</v>
      </c>
      <c r="V53" s="49"/>
      <c r="W53" s="50"/>
      <c r="X53" s="15" t="s">
        <v>0</v>
      </c>
      <c r="Y53" s="9" t="s">
        <v>1</v>
      </c>
      <c r="Z53" s="9" t="s">
        <v>2</v>
      </c>
      <c r="AA53" s="7" t="s">
        <v>6</v>
      </c>
      <c r="AB53" s="8" t="s">
        <v>8</v>
      </c>
      <c r="AC53" s="8" t="s">
        <v>9</v>
      </c>
      <c r="AD53" s="8" t="s">
        <v>73</v>
      </c>
      <c r="AE53" s="7" t="s">
        <v>7</v>
      </c>
    </row>
    <row r="54" spans="1:31" ht="16" customHeight="1" x14ac:dyDescent="0.2">
      <c r="A54" s="37">
        <v>22</v>
      </c>
      <c r="B54" s="38" t="str">
        <f>IF(データ２!B44="","",VLOOKUP(A54,データ２!$A$2:$B$216,2))</f>
        <v>レッドサンズ</v>
      </c>
      <c r="C54" s="40" t="s">
        <v>11</v>
      </c>
      <c r="D54" s="41"/>
      <c r="E54" s="42"/>
      <c r="F54" s="16" t="s">
        <v>99</v>
      </c>
      <c r="G54" s="17" t="s">
        <v>12</v>
      </c>
      <c r="H54" s="18">
        <v>1</v>
      </c>
      <c r="I54" s="16" t="s">
        <v>99</v>
      </c>
      <c r="J54" s="17" t="s">
        <v>12</v>
      </c>
      <c r="K54" s="18">
        <v>2</v>
      </c>
      <c r="L54" s="16" t="s">
        <v>99</v>
      </c>
      <c r="M54" s="17" t="s">
        <v>12</v>
      </c>
      <c r="N54" s="18">
        <v>3</v>
      </c>
      <c r="O54" s="16" t="s">
        <v>99</v>
      </c>
      <c r="P54" s="17" t="s">
        <v>12</v>
      </c>
      <c r="Q54" s="18">
        <v>4</v>
      </c>
      <c r="R54" s="16" t="s">
        <v>99</v>
      </c>
      <c r="S54" s="17" t="s">
        <v>12</v>
      </c>
      <c r="T54" s="18">
        <v>5</v>
      </c>
      <c r="U54" s="16" t="s">
        <v>99</v>
      </c>
      <c r="V54" s="17" t="s">
        <v>12</v>
      </c>
      <c r="W54" s="18">
        <v>6</v>
      </c>
      <c r="X54" s="46">
        <f>COUNTIF(C54:W55,"○")</f>
        <v>0</v>
      </c>
      <c r="Y54" s="35">
        <f>COUNTIF(C54:W55,"●")</f>
        <v>0</v>
      </c>
      <c r="Z54" s="35">
        <f>COUNTIF(C54:W55,"△")</f>
        <v>0</v>
      </c>
      <c r="AA54" s="35">
        <f t="shared" ref="AA54" si="54">+X54*3+Z54*1</f>
        <v>0</v>
      </c>
      <c r="AB54" s="35">
        <f>+E55+H55+K55+N55+Q55+T55+W55</f>
        <v>0</v>
      </c>
      <c r="AC54" s="35">
        <f t="shared" ref="AC54" si="55">C55+F55+I55+L55+O55+R55+U55</f>
        <v>0</v>
      </c>
      <c r="AD54" s="35">
        <f>+RANK(AA54,$AA$54:$AA$67,0)*100+RANK(AB54,$AB$54:$AB$67,1)*10+RANK(AC54,$AC$54:$AC$67,0)</f>
        <v>111</v>
      </c>
      <c r="AE54" s="35">
        <f>+RANK(AD54,$AD$54:$AD$67,1)</f>
        <v>1</v>
      </c>
    </row>
    <row r="55" spans="1:31" ht="16" customHeight="1" x14ac:dyDescent="0.2">
      <c r="A55" s="37"/>
      <c r="B55" s="39"/>
      <c r="C55" s="43"/>
      <c r="D55" s="44"/>
      <c r="E55" s="45"/>
      <c r="F55" s="19"/>
      <c r="G55" s="20" t="s">
        <v>12</v>
      </c>
      <c r="H55" s="21"/>
      <c r="I55" s="19"/>
      <c r="J55" s="20" t="s">
        <v>12</v>
      </c>
      <c r="K55" s="21"/>
      <c r="L55" s="19"/>
      <c r="M55" s="20" t="s">
        <v>12</v>
      </c>
      <c r="N55" s="21"/>
      <c r="O55" s="19"/>
      <c r="P55" s="20" t="s">
        <v>12</v>
      </c>
      <c r="Q55" s="21"/>
      <c r="R55" s="19"/>
      <c r="S55" s="20" t="s">
        <v>12</v>
      </c>
      <c r="T55" s="21"/>
      <c r="U55" s="19"/>
      <c r="V55" s="20" t="s">
        <v>12</v>
      </c>
      <c r="W55" s="21"/>
      <c r="X55" s="47"/>
      <c r="Y55" s="36"/>
      <c r="Z55" s="36"/>
      <c r="AA55" s="36"/>
      <c r="AB55" s="36"/>
      <c r="AC55" s="36"/>
      <c r="AD55" s="36"/>
      <c r="AE55" s="36"/>
    </row>
    <row r="56" spans="1:31" ht="16" customHeight="1" x14ac:dyDescent="0.2">
      <c r="A56" s="37">
        <v>23</v>
      </c>
      <c r="B56" s="38" t="str">
        <f>IF(データ２!B46="","",VLOOKUP(A56,データ２!$A$2:$B$216,2))</f>
        <v>リトルジャイアンツ</v>
      </c>
      <c r="C56" s="16" t="s">
        <v>99</v>
      </c>
      <c r="D56" s="17" t="s">
        <v>12</v>
      </c>
      <c r="E56" s="18">
        <v>1</v>
      </c>
      <c r="F56" s="40" t="s">
        <v>11</v>
      </c>
      <c r="G56" s="41"/>
      <c r="H56" s="42"/>
      <c r="I56" s="16" t="s">
        <v>99</v>
      </c>
      <c r="J56" s="17" t="s">
        <v>12</v>
      </c>
      <c r="K56" s="18">
        <v>7</v>
      </c>
      <c r="L56" s="16" t="s">
        <v>99</v>
      </c>
      <c r="M56" s="17" t="s">
        <v>12</v>
      </c>
      <c r="N56" s="18">
        <v>8</v>
      </c>
      <c r="O56" s="16" t="s">
        <v>99</v>
      </c>
      <c r="P56" s="17" t="s">
        <v>12</v>
      </c>
      <c r="Q56" s="18">
        <v>9</v>
      </c>
      <c r="R56" s="16" t="s">
        <v>99</v>
      </c>
      <c r="S56" s="17" t="s">
        <v>12</v>
      </c>
      <c r="T56" s="18">
        <v>10</v>
      </c>
      <c r="U56" s="16" t="s">
        <v>99</v>
      </c>
      <c r="V56" s="17" t="s">
        <v>12</v>
      </c>
      <c r="W56" s="18">
        <v>11</v>
      </c>
      <c r="X56" s="46">
        <f>COUNTIF(C56:W57,"○")</f>
        <v>0</v>
      </c>
      <c r="Y56" s="35">
        <f>COUNTIF(C56:W57,"●")</f>
        <v>0</v>
      </c>
      <c r="Z56" s="35">
        <f>COUNTIF(C56:W57,"△")</f>
        <v>0</v>
      </c>
      <c r="AA56" s="35">
        <f t="shared" ref="AA56" si="56">+X56*3+Z56*1</f>
        <v>0</v>
      </c>
      <c r="AB56" s="35">
        <f>+E57+H57+K57+N57+Q57+T57+W57</f>
        <v>0</v>
      </c>
      <c r="AC56" s="35">
        <f t="shared" ref="AC56" si="57">C57+F57+I57+L57+O57+R57+U57</f>
        <v>0</v>
      </c>
      <c r="AD56" s="35">
        <f t="shared" ref="AD56" si="58">+RANK(AA56,$AA$54:$AA$67,0)*100+RANK(AB56,$AB$54:$AB$67,1)*10+RANK(AC56,$AC$54:$AC$67,0)</f>
        <v>111</v>
      </c>
      <c r="AE56" s="35">
        <f>+RANK(AD56,$AD$54:$AD$67,1)</f>
        <v>1</v>
      </c>
    </row>
    <row r="57" spans="1:31" ht="16" customHeight="1" x14ac:dyDescent="0.2">
      <c r="A57" s="37"/>
      <c r="B57" s="39"/>
      <c r="C57" s="19"/>
      <c r="D57" s="20" t="s">
        <v>12</v>
      </c>
      <c r="E57" s="21"/>
      <c r="F57" s="43"/>
      <c r="G57" s="44"/>
      <c r="H57" s="45"/>
      <c r="I57" s="19"/>
      <c r="J57" s="20" t="s">
        <v>12</v>
      </c>
      <c r="K57" s="21"/>
      <c r="L57" s="19"/>
      <c r="M57" s="20" t="s">
        <v>12</v>
      </c>
      <c r="N57" s="21"/>
      <c r="O57" s="19"/>
      <c r="P57" s="20" t="s">
        <v>12</v>
      </c>
      <c r="Q57" s="21"/>
      <c r="R57" s="19"/>
      <c r="S57" s="20" t="s">
        <v>12</v>
      </c>
      <c r="T57" s="21"/>
      <c r="U57" s="19"/>
      <c r="V57" s="20" t="s">
        <v>12</v>
      </c>
      <c r="W57" s="21"/>
      <c r="X57" s="47"/>
      <c r="Y57" s="36"/>
      <c r="Z57" s="36"/>
      <c r="AA57" s="36"/>
      <c r="AB57" s="36"/>
      <c r="AC57" s="36"/>
      <c r="AD57" s="36"/>
      <c r="AE57" s="36"/>
    </row>
    <row r="58" spans="1:31" ht="16" customHeight="1" x14ac:dyDescent="0.2">
      <c r="A58" s="37">
        <v>24</v>
      </c>
      <c r="B58" s="38" t="str">
        <f>IF(データ２!B48="","",VLOOKUP(A58,データ２!$A$2:$B$216,2))</f>
        <v>目黒インパルス</v>
      </c>
      <c r="C58" s="16" t="s">
        <v>99</v>
      </c>
      <c r="D58" s="17" t="s">
        <v>12</v>
      </c>
      <c r="E58" s="18">
        <v>2</v>
      </c>
      <c r="F58" s="16" t="s">
        <v>99</v>
      </c>
      <c r="G58" s="17" t="s">
        <v>12</v>
      </c>
      <c r="H58" s="18">
        <v>7</v>
      </c>
      <c r="I58" s="40" t="s">
        <v>11</v>
      </c>
      <c r="J58" s="41"/>
      <c r="K58" s="42"/>
      <c r="L58" s="16" t="s">
        <v>99</v>
      </c>
      <c r="M58" s="17" t="s">
        <v>12</v>
      </c>
      <c r="N58" s="18">
        <v>12</v>
      </c>
      <c r="O58" s="16" t="s">
        <v>99</v>
      </c>
      <c r="P58" s="17" t="s">
        <v>12</v>
      </c>
      <c r="Q58" s="18">
        <v>13</v>
      </c>
      <c r="R58" s="16" t="s">
        <v>99</v>
      </c>
      <c r="S58" s="17" t="s">
        <v>12</v>
      </c>
      <c r="T58" s="18">
        <v>14</v>
      </c>
      <c r="U58" s="16" t="s">
        <v>99</v>
      </c>
      <c r="V58" s="17" t="s">
        <v>12</v>
      </c>
      <c r="W58" s="18">
        <v>15</v>
      </c>
      <c r="X58" s="46">
        <f>COUNTIF(C58:W59,"○")</f>
        <v>0</v>
      </c>
      <c r="Y58" s="35">
        <f>COUNTIF(C58:W59,"●")</f>
        <v>0</v>
      </c>
      <c r="Z58" s="35">
        <f>COUNTIF(C58:W59,"△")</f>
        <v>0</v>
      </c>
      <c r="AA58" s="35">
        <f t="shared" ref="AA58" si="59">+X58*3+Z58*1</f>
        <v>0</v>
      </c>
      <c r="AB58" s="35">
        <f>+E59+H59+K59+N59+Q59+T59+W59</f>
        <v>0</v>
      </c>
      <c r="AC58" s="35">
        <f t="shared" ref="AC58" si="60">C59+F59+I59+L59+O59+R59+U59</f>
        <v>0</v>
      </c>
      <c r="AD58" s="35">
        <f t="shared" ref="AD58" si="61">+RANK(AA58,$AA$54:$AA$67,0)*100+RANK(AB58,$AB$54:$AB$67,1)*10+RANK(AC58,$AC$54:$AC$67,0)</f>
        <v>111</v>
      </c>
      <c r="AE58" s="35">
        <f>+RANK(AD58,$AD$54:$AD$67,1)</f>
        <v>1</v>
      </c>
    </row>
    <row r="59" spans="1:31" ht="16" customHeight="1" x14ac:dyDescent="0.2">
      <c r="A59" s="37"/>
      <c r="B59" s="39"/>
      <c r="C59" s="19"/>
      <c r="D59" s="20" t="s">
        <v>12</v>
      </c>
      <c r="E59" s="21"/>
      <c r="F59" s="19"/>
      <c r="G59" s="20" t="s">
        <v>12</v>
      </c>
      <c r="H59" s="21"/>
      <c r="I59" s="43"/>
      <c r="J59" s="44"/>
      <c r="K59" s="45"/>
      <c r="L59" s="19"/>
      <c r="M59" s="20" t="s">
        <v>12</v>
      </c>
      <c r="N59" s="21"/>
      <c r="O59" s="19"/>
      <c r="P59" s="20" t="s">
        <v>12</v>
      </c>
      <c r="Q59" s="21"/>
      <c r="R59" s="19"/>
      <c r="S59" s="20" t="s">
        <v>12</v>
      </c>
      <c r="T59" s="21"/>
      <c r="U59" s="19"/>
      <c r="V59" s="20" t="s">
        <v>12</v>
      </c>
      <c r="W59" s="21"/>
      <c r="X59" s="47"/>
      <c r="Y59" s="36"/>
      <c r="Z59" s="36"/>
      <c r="AA59" s="36"/>
      <c r="AB59" s="36"/>
      <c r="AC59" s="36"/>
      <c r="AD59" s="36"/>
      <c r="AE59" s="36"/>
    </row>
    <row r="60" spans="1:31" ht="16" customHeight="1" x14ac:dyDescent="0.2">
      <c r="A60" s="37">
        <v>25</v>
      </c>
      <c r="B60" s="38" t="str">
        <f>IF(データ２!B50="","",VLOOKUP(A60,データ２!$A$2:$B$216,2))</f>
        <v>船橋フェニックス</v>
      </c>
      <c r="C60" s="16" t="s">
        <v>99</v>
      </c>
      <c r="D60" s="17" t="s">
        <v>12</v>
      </c>
      <c r="E60" s="18">
        <v>3</v>
      </c>
      <c r="F60" s="16" t="s">
        <v>99</v>
      </c>
      <c r="G60" s="17" t="s">
        <v>12</v>
      </c>
      <c r="H60" s="18">
        <v>8</v>
      </c>
      <c r="I60" s="16" t="s">
        <v>99</v>
      </c>
      <c r="J60" s="17" t="s">
        <v>12</v>
      </c>
      <c r="K60" s="18">
        <v>12</v>
      </c>
      <c r="L60" s="40" t="s">
        <v>11</v>
      </c>
      <c r="M60" s="41"/>
      <c r="N60" s="42"/>
      <c r="O60" s="16" t="s">
        <v>99</v>
      </c>
      <c r="P60" s="17" t="s">
        <v>12</v>
      </c>
      <c r="Q60" s="18">
        <v>16</v>
      </c>
      <c r="R60" s="16" t="s">
        <v>99</v>
      </c>
      <c r="S60" s="17" t="s">
        <v>12</v>
      </c>
      <c r="T60" s="18">
        <v>17</v>
      </c>
      <c r="U60" s="16" t="s">
        <v>99</v>
      </c>
      <c r="V60" s="17" t="s">
        <v>12</v>
      </c>
      <c r="W60" s="18">
        <v>18</v>
      </c>
      <c r="X60" s="46">
        <f>COUNTIF(C60:W61,"○")</f>
        <v>0</v>
      </c>
      <c r="Y60" s="35">
        <f>COUNTIF(C60:W61,"●")</f>
        <v>0</v>
      </c>
      <c r="Z60" s="35">
        <f>COUNTIF(C60:W61,"△")</f>
        <v>0</v>
      </c>
      <c r="AA60" s="35">
        <f t="shared" ref="AA60" si="62">+X60*3+Z60*1</f>
        <v>0</v>
      </c>
      <c r="AB60" s="35">
        <f>+E61+H61+K61+N61+Q61+T61+W61</f>
        <v>0</v>
      </c>
      <c r="AC60" s="35">
        <f t="shared" ref="AC60" si="63">C61+F61+I61+L61+O61+R61+U61</f>
        <v>0</v>
      </c>
      <c r="AD60" s="35">
        <f t="shared" ref="AD60" si="64">+RANK(AA60,$AA$54:$AA$67,0)*100+RANK(AB60,$AB$54:$AB$67,1)*10+RANK(AC60,$AC$54:$AC$67,0)</f>
        <v>111</v>
      </c>
      <c r="AE60" s="35">
        <f>+RANK(AD60,$AD$54:$AD$67,1)</f>
        <v>1</v>
      </c>
    </row>
    <row r="61" spans="1:31" ht="16" customHeight="1" x14ac:dyDescent="0.2">
      <c r="A61" s="37"/>
      <c r="B61" s="39"/>
      <c r="C61" s="19"/>
      <c r="D61" s="20" t="s">
        <v>12</v>
      </c>
      <c r="E61" s="21"/>
      <c r="F61" s="19"/>
      <c r="G61" s="20" t="s">
        <v>12</v>
      </c>
      <c r="H61" s="21"/>
      <c r="I61" s="19"/>
      <c r="J61" s="20" t="s">
        <v>12</v>
      </c>
      <c r="K61" s="21"/>
      <c r="L61" s="43"/>
      <c r="M61" s="44"/>
      <c r="N61" s="45"/>
      <c r="O61" s="19"/>
      <c r="P61" s="20" t="s">
        <v>12</v>
      </c>
      <c r="Q61" s="21"/>
      <c r="R61" s="19"/>
      <c r="S61" s="20" t="s">
        <v>12</v>
      </c>
      <c r="T61" s="21"/>
      <c r="U61" s="19"/>
      <c r="V61" s="20" t="s">
        <v>12</v>
      </c>
      <c r="W61" s="21"/>
      <c r="X61" s="47"/>
      <c r="Y61" s="36"/>
      <c r="Z61" s="36"/>
      <c r="AA61" s="36"/>
      <c r="AB61" s="36"/>
      <c r="AC61" s="36"/>
      <c r="AD61" s="36"/>
      <c r="AE61" s="36"/>
    </row>
    <row r="62" spans="1:31" ht="16" customHeight="1" x14ac:dyDescent="0.2">
      <c r="A62" s="37">
        <v>26</v>
      </c>
      <c r="B62" s="38" t="str">
        <f>IF(データ２!B52="","",VLOOKUP(A62,データ２!$A$2:$B$216,2))</f>
        <v>品川レインボーズ</v>
      </c>
      <c r="C62" s="16" t="s">
        <v>99</v>
      </c>
      <c r="D62" s="17" t="s">
        <v>12</v>
      </c>
      <c r="E62" s="18">
        <v>4</v>
      </c>
      <c r="F62" s="16" t="s">
        <v>99</v>
      </c>
      <c r="G62" s="17" t="s">
        <v>12</v>
      </c>
      <c r="H62" s="18">
        <v>9</v>
      </c>
      <c r="I62" s="16" t="s">
        <v>99</v>
      </c>
      <c r="J62" s="17" t="s">
        <v>12</v>
      </c>
      <c r="K62" s="18">
        <v>13</v>
      </c>
      <c r="L62" s="16" t="s">
        <v>99</v>
      </c>
      <c r="M62" s="17" t="s">
        <v>12</v>
      </c>
      <c r="N62" s="18">
        <v>16</v>
      </c>
      <c r="O62" s="40" t="s">
        <v>11</v>
      </c>
      <c r="P62" s="41"/>
      <c r="Q62" s="42"/>
      <c r="R62" s="16" t="s">
        <v>99</v>
      </c>
      <c r="S62" s="17" t="s">
        <v>12</v>
      </c>
      <c r="T62" s="18">
        <v>19</v>
      </c>
      <c r="U62" s="16" t="s">
        <v>99</v>
      </c>
      <c r="V62" s="17" t="s">
        <v>12</v>
      </c>
      <c r="W62" s="18">
        <v>20</v>
      </c>
      <c r="X62" s="46">
        <f>COUNTIF(C62:W63,"○")</f>
        <v>0</v>
      </c>
      <c r="Y62" s="35">
        <f>COUNTIF(C62:W63,"●")</f>
        <v>0</v>
      </c>
      <c r="Z62" s="35">
        <f>COUNTIF(C62:W63,"△")</f>
        <v>0</v>
      </c>
      <c r="AA62" s="35">
        <f t="shared" ref="AA62" si="65">+X62*3+Z62*1</f>
        <v>0</v>
      </c>
      <c r="AB62" s="35">
        <f>+E63+H63+K63+N63+Q63+T63+W63</f>
        <v>0</v>
      </c>
      <c r="AC62" s="35">
        <f t="shared" ref="AC62:AC66" si="66">C63+F63+I63+L63+O63+R63+U63</f>
        <v>0</v>
      </c>
      <c r="AD62" s="35">
        <f t="shared" ref="AD62" si="67">+RANK(AA62,$AA$54:$AA$67,0)*100+RANK(AB62,$AB$54:$AB$67,1)*10+RANK(AC62,$AC$54:$AC$67,0)</f>
        <v>111</v>
      </c>
      <c r="AE62" s="35">
        <f>+RANK(AD62,$AD$54:$AD$67,1)</f>
        <v>1</v>
      </c>
    </row>
    <row r="63" spans="1:31" ht="16" customHeight="1" x14ac:dyDescent="0.2">
      <c r="A63" s="37"/>
      <c r="B63" s="39"/>
      <c r="C63" s="19"/>
      <c r="D63" s="20" t="s">
        <v>12</v>
      </c>
      <c r="E63" s="21"/>
      <c r="F63" s="19"/>
      <c r="G63" s="20" t="s">
        <v>12</v>
      </c>
      <c r="H63" s="21"/>
      <c r="I63" s="19"/>
      <c r="J63" s="20" t="s">
        <v>12</v>
      </c>
      <c r="K63" s="21"/>
      <c r="L63" s="19"/>
      <c r="M63" s="20" t="s">
        <v>12</v>
      </c>
      <c r="N63" s="21"/>
      <c r="O63" s="43"/>
      <c r="P63" s="44"/>
      <c r="Q63" s="45"/>
      <c r="R63" s="19"/>
      <c r="S63" s="20" t="s">
        <v>12</v>
      </c>
      <c r="T63" s="21"/>
      <c r="U63" s="19"/>
      <c r="V63" s="20" t="s">
        <v>12</v>
      </c>
      <c r="W63" s="21"/>
      <c r="X63" s="47"/>
      <c r="Y63" s="36"/>
      <c r="Z63" s="36"/>
      <c r="AA63" s="36"/>
      <c r="AB63" s="36"/>
      <c r="AC63" s="36"/>
      <c r="AD63" s="36"/>
      <c r="AE63" s="36"/>
    </row>
    <row r="64" spans="1:31" ht="16" customHeight="1" x14ac:dyDescent="0.2">
      <c r="A64" s="37">
        <v>27</v>
      </c>
      <c r="B64" s="38" t="str">
        <f>IF(データ２!B54="","",VLOOKUP(A64,データ２!$A$2:$B$216,2))</f>
        <v>江東ファイターズ</v>
      </c>
      <c r="C64" s="16" t="s">
        <v>99</v>
      </c>
      <c r="D64" s="17" t="s">
        <v>12</v>
      </c>
      <c r="E64" s="18">
        <v>5</v>
      </c>
      <c r="F64" s="16" t="s">
        <v>99</v>
      </c>
      <c r="G64" s="17" t="s">
        <v>12</v>
      </c>
      <c r="H64" s="18">
        <v>10</v>
      </c>
      <c r="I64" s="16" t="s">
        <v>99</v>
      </c>
      <c r="J64" s="17" t="s">
        <v>12</v>
      </c>
      <c r="K64" s="18">
        <v>14</v>
      </c>
      <c r="L64" s="16" t="s">
        <v>99</v>
      </c>
      <c r="M64" s="17" t="s">
        <v>12</v>
      </c>
      <c r="N64" s="18">
        <v>17</v>
      </c>
      <c r="O64" s="16" t="s">
        <v>99</v>
      </c>
      <c r="P64" s="17" t="s">
        <v>12</v>
      </c>
      <c r="Q64" s="18">
        <v>19</v>
      </c>
      <c r="R64" s="40" t="s">
        <v>11</v>
      </c>
      <c r="S64" s="41"/>
      <c r="T64" s="42"/>
      <c r="U64" s="16" t="s">
        <v>99</v>
      </c>
      <c r="V64" s="17" t="s">
        <v>12</v>
      </c>
      <c r="W64" s="18">
        <v>21</v>
      </c>
      <c r="X64" s="46">
        <f>COUNTIF(C64:W65,"○")</f>
        <v>0</v>
      </c>
      <c r="Y64" s="35">
        <f>COUNTIF(C64:W65,"●")</f>
        <v>0</v>
      </c>
      <c r="Z64" s="35">
        <f>COUNTIF(C64:W65,"△")</f>
        <v>0</v>
      </c>
      <c r="AA64" s="35">
        <f t="shared" ref="AA64" si="68">+X64*3+Z64*1</f>
        <v>0</v>
      </c>
      <c r="AB64" s="35">
        <f>+E65+H65+K65+N65+Q65+T65+W65</f>
        <v>0</v>
      </c>
      <c r="AC64" s="35">
        <f t="shared" si="66"/>
        <v>0</v>
      </c>
      <c r="AD64" s="35">
        <f t="shared" ref="AD64" si="69">+RANK(AA64,$AA$54:$AA$67,0)*100+RANK(AB64,$AB$54:$AB$67,1)*10+RANK(AC64,$AC$54:$AC$67,0)</f>
        <v>111</v>
      </c>
      <c r="AE64" s="35">
        <f>+RANK(AD64,$AD$54:$AD$67,1)</f>
        <v>1</v>
      </c>
    </row>
    <row r="65" spans="1:31" ht="16" customHeight="1" x14ac:dyDescent="0.2">
      <c r="A65" s="37"/>
      <c r="B65" s="39"/>
      <c r="C65" s="19"/>
      <c r="D65" s="20" t="s">
        <v>12</v>
      </c>
      <c r="E65" s="21"/>
      <c r="F65" s="19"/>
      <c r="G65" s="20" t="s">
        <v>12</v>
      </c>
      <c r="H65" s="21"/>
      <c r="I65" s="19"/>
      <c r="J65" s="20" t="s">
        <v>12</v>
      </c>
      <c r="K65" s="21"/>
      <c r="L65" s="19"/>
      <c r="M65" s="20" t="s">
        <v>12</v>
      </c>
      <c r="N65" s="21"/>
      <c r="O65" s="19"/>
      <c r="P65" s="20" t="s">
        <v>12</v>
      </c>
      <c r="Q65" s="21"/>
      <c r="R65" s="43"/>
      <c r="S65" s="44"/>
      <c r="T65" s="45"/>
      <c r="U65" s="19"/>
      <c r="V65" s="20" t="s">
        <v>12</v>
      </c>
      <c r="W65" s="21"/>
      <c r="X65" s="47"/>
      <c r="Y65" s="36"/>
      <c r="Z65" s="36"/>
      <c r="AA65" s="36"/>
      <c r="AB65" s="36"/>
      <c r="AC65" s="36"/>
      <c r="AD65" s="36"/>
      <c r="AE65" s="36"/>
    </row>
    <row r="66" spans="1:31" ht="16" customHeight="1" x14ac:dyDescent="0.2">
      <c r="A66" s="37">
        <v>28</v>
      </c>
      <c r="B66" s="38" t="str">
        <f>IF(データ２!B56="","",VLOOKUP(A66,データ２!$A$2:$B$216,2))</f>
        <v>ブラザースクラブ</v>
      </c>
      <c r="C66" s="16" t="s">
        <v>99</v>
      </c>
      <c r="D66" s="17" t="s">
        <v>12</v>
      </c>
      <c r="E66" s="18">
        <v>6</v>
      </c>
      <c r="F66" s="16" t="s">
        <v>99</v>
      </c>
      <c r="G66" s="17" t="s">
        <v>12</v>
      </c>
      <c r="H66" s="18">
        <v>11</v>
      </c>
      <c r="I66" s="16" t="s">
        <v>99</v>
      </c>
      <c r="J66" s="17" t="s">
        <v>12</v>
      </c>
      <c r="K66" s="18">
        <v>15</v>
      </c>
      <c r="L66" s="16" t="s">
        <v>99</v>
      </c>
      <c r="M66" s="17" t="s">
        <v>12</v>
      </c>
      <c r="N66" s="18">
        <v>18</v>
      </c>
      <c r="O66" s="16" t="s">
        <v>99</v>
      </c>
      <c r="P66" s="17" t="s">
        <v>12</v>
      </c>
      <c r="Q66" s="18">
        <v>20</v>
      </c>
      <c r="R66" s="16" t="s">
        <v>99</v>
      </c>
      <c r="S66" s="17" t="s">
        <v>12</v>
      </c>
      <c r="T66" s="18">
        <v>21</v>
      </c>
      <c r="U66" s="40" t="s">
        <v>11</v>
      </c>
      <c r="V66" s="41"/>
      <c r="W66" s="42"/>
      <c r="X66" s="46">
        <f>COUNTIF(C66:W67,"○")</f>
        <v>0</v>
      </c>
      <c r="Y66" s="35">
        <f>COUNTIF(C66:W67,"●")</f>
        <v>0</v>
      </c>
      <c r="Z66" s="35">
        <f>COUNTIF(C66:W67,"△")</f>
        <v>0</v>
      </c>
      <c r="AA66" s="35">
        <f t="shared" ref="AA66" si="70">+X66*3+Z66*1</f>
        <v>0</v>
      </c>
      <c r="AB66" s="35">
        <f>+E67+H67+K67+N67+Q67+T67+W67</f>
        <v>0</v>
      </c>
      <c r="AC66" s="35">
        <f t="shared" si="66"/>
        <v>0</v>
      </c>
      <c r="AD66" s="35">
        <f t="shared" ref="AD66" si="71">+RANK(AA66,$AA$54:$AA$67,0)*100+RANK(AB66,$AB$54:$AB$67,1)*10+RANK(AC66,$AC$54:$AC$67,0)</f>
        <v>111</v>
      </c>
      <c r="AE66" s="35">
        <f>+RANK(AD66,$AD$54:$AD$67,1)</f>
        <v>1</v>
      </c>
    </row>
    <row r="67" spans="1:31" ht="16" customHeight="1" x14ac:dyDescent="0.2">
      <c r="A67" s="37"/>
      <c r="B67" s="39"/>
      <c r="C67" s="19"/>
      <c r="D67" s="20" t="s">
        <v>12</v>
      </c>
      <c r="E67" s="21"/>
      <c r="F67" s="19"/>
      <c r="G67" s="20" t="s">
        <v>12</v>
      </c>
      <c r="H67" s="21"/>
      <c r="I67" s="19"/>
      <c r="J67" s="20" t="s">
        <v>12</v>
      </c>
      <c r="K67" s="21"/>
      <c r="L67" s="19"/>
      <c r="M67" s="20" t="s">
        <v>12</v>
      </c>
      <c r="N67" s="21"/>
      <c r="O67" s="19"/>
      <c r="P67" s="20" t="s">
        <v>12</v>
      </c>
      <c r="Q67" s="21"/>
      <c r="R67" s="19"/>
      <c r="S67" s="20" t="s">
        <v>12</v>
      </c>
      <c r="T67" s="21"/>
      <c r="U67" s="43"/>
      <c r="V67" s="44"/>
      <c r="W67" s="45"/>
      <c r="X67" s="47"/>
      <c r="Y67" s="36"/>
      <c r="Z67" s="36"/>
      <c r="AA67" s="36"/>
      <c r="AB67" s="36"/>
      <c r="AC67" s="36"/>
      <c r="AD67" s="36"/>
      <c r="AE67" s="36"/>
    </row>
    <row r="68" spans="1:31" x14ac:dyDescent="0.2">
      <c r="A68" s="5"/>
      <c r="B68" s="10"/>
      <c r="X68" s="11"/>
      <c r="Y68" s="11"/>
      <c r="Z68" s="11"/>
    </row>
    <row r="69" spans="1:31" x14ac:dyDescent="0.2">
      <c r="B69" s="6" t="str">
        <f>+データ１!$B$2</f>
        <v>2021/2/21</v>
      </c>
      <c r="C69" s="4" t="str">
        <f>+データ１!$B$4</f>
        <v xml:space="preserve">2021年 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31" ht="130" customHeight="1" x14ac:dyDescent="0.2">
      <c r="B70" s="14" t="str">
        <f>+データ１!B14</f>
        <v>スーパーリ－グ 　　                  　　　 第１５回大会  　　　        　Ｅブロック     　　              ２０２１</v>
      </c>
      <c r="C70" s="48" t="str">
        <f>+IF(B71="","",+B71)</f>
        <v>ゼットタイガー</v>
      </c>
      <c r="D70" s="49"/>
      <c r="E70" s="50"/>
      <c r="F70" s="48" t="str">
        <f>+IF(B73="","",+B73)</f>
        <v>ジャパンキングス</v>
      </c>
      <c r="G70" s="49"/>
      <c r="H70" s="50"/>
      <c r="I70" s="48" t="str">
        <f>+IF(B75="","",+B75)</f>
        <v>中央バンディーズ</v>
      </c>
      <c r="J70" s="49"/>
      <c r="K70" s="50"/>
      <c r="L70" s="48" t="str">
        <f>+IF(B77="","",+B77)</f>
        <v>ナインスターズ</v>
      </c>
      <c r="M70" s="49"/>
      <c r="N70" s="50"/>
      <c r="O70" s="53" t="str">
        <f>+IF(B79="","",+B79)</f>
        <v>品川ブルーレーシング</v>
      </c>
      <c r="P70" s="54"/>
      <c r="Q70" s="55"/>
      <c r="R70" s="48" t="str">
        <f>+IF(B81="","",+B81)</f>
        <v>江東ジョーズ</v>
      </c>
      <c r="S70" s="49"/>
      <c r="T70" s="50"/>
      <c r="U70" s="48" t="str">
        <f>+IF(B83="","",+B83)</f>
        <v>西伊興若潮ジュニア</v>
      </c>
      <c r="V70" s="49"/>
      <c r="W70" s="50"/>
      <c r="X70" s="15" t="s">
        <v>0</v>
      </c>
      <c r="Y70" s="9" t="s">
        <v>1</v>
      </c>
      <c r="Z70" s="9" t="s">
        <v>2</v>
      </c>
      <c r="AA70" s="7" t="s">
        <v>6</v>
      </c>
      <c r="AB70" s="8" t="s">
        <v>8</v>
      </c>
      <c r="AC70" s="8" t="s">
        <v>9</v>
      </c>
      <c r="AD70" s="8" t="s">
        <v>73</v>
      </c>
      <c r="AE70" s="7" t="s">
        <v>7</v>
      </c>
    </row>
    <row r="71" spans="1:31" ht="16" customHeight="1" x14ac:dyDescent="0.2">
      <c r="A71" s="37">
        <v>29</v>
      </c>
      <c r="B71" s="38" t="str">
        <f>IF(データ２!B58="","",VLOOKUP(A71,データ２!$A$2:$B$216,2))</f>
        <v>ゼットタイガー</v>
      </c>
      <c r="C71" s="40" t="s">
        <v>11</v>
      </c>
      <c r="D71" s="41"/>
      <c r="E71" s="42"/>
      <c r="F71" s="16" t="s">
        <v>100</v>
      </c>
      <c r="G71" s="17" t="s">
        <v>12</v>
      </c>
      <c r="H71" s="18">
        <v>1</v>
      </c>
      <c r="I71" s="16" t="s">
        <v>100</v>
      </c>
      <c r="J71" s="17" t="s">
        <v>12</v>
      </c>
      <c r="K71" s="18">
        <v>2</v>
      </c>
      <c r="L71" s="16" t="s">
        <v>100</v>
      </c>
      <c r="M71" s="17" t="s">
        <v>12</v>
      </c>
      <c r="N71" s="18">
        <v>3</v>
      </c>
      <c r="O71" s="16" t="s">
        <v>100</v>
      </c>
      <c r="P71" s="17" t="s">
        <v>12</v>
      </c>
      <c r="Q71" s="18">
        <v>4</v>
      </c>
      <c r="R71" s="16" t="s">
        <v>100</v>
      </c>
      <c r="S71" s="17" t="s">
        <v>12</v>
      </c>
      <c r="T71" s="18">
        <v>5</v>
      </c>
      <c r="U71" s="16" t="s">
        <v>100</v>
      </c>
      <c r="V71" s="17" t="s">
        <v>12</v>
      </c>
      <c r="W71" s="18">
        <v>6</v>
      </c>
      <c r="X71" s="46">
        <f>COUNTIF(C71:W72,"○")</f>
        <v>0</v>
      </c>
      <c r="Y71" s="35">
        <f>COUNTIF(C71:W72,"●")</f>
        <v>0</v>
      </c>
      <c r="Z71" s="35">
        <f>COUNTIF(C71:W72,"△")</f>
        <v>0</v>
      </c>
      <c r="AA71" s="35">
        <f t="shared" ref="AA71" si="72">+X71*3+Z71*1</f>
        <v>0</v>
      </c>
      <c r="AB71" s="35">
        <f>+E72+H72+K72+N72+Q72+T72+W72</f>
        <v>0</v>
      </c>
      <c r="AC71" s="35">
        <f t="shared" ref="AC71" si="73">C72+F72+I72+L72+O72+R72+U72</f>
        <v>0</v>
      </c>
      <c r="AD71" s="35">
        <f>+RANK(AA71,$AA$71:$AA$84,0)*100+RANK(AB71,$AB$71:$AB$84,1)*10+RANK(AC71,$AC$71:$AC$84,0)</f>
        <v>111</v>
      </c>
      <c r="AE71" s="35">
        <f>+RANK(AD71,$AD$71:$AD$84,1)</f>
        <v>1</v>
      </c>
    </row>
    <row r="72" spans="1:31" ht="16" customHeight="1" x14ac:dyDescent="0.2">
      <c r="A72" s="37"/>
      <c r="B72" s="39"/>
      <c r="C72" s="43"/>
      <c r="D72" s="44"/>
      <c r="E72" s="45"/>
      <c r="F72" s="19"/>
      <c r="G72" s="20" t="s">
        <v>12</v>
      </c>
      <c r="H72" s="21"/>
      <c r="I72" s="19"/>
      <c r="J72" s="20" t="s">
        <v>12</v>
      </c>
      <c r="K72" s="21"/>
      <c r="L72" s="19"/>
      <c r="M72" s="20" t="s">
        <v>12</v>
      </c>
      <c r="N72" s="21"/>
      <c r="O72" s="19"/>
      <c r="P72" s="20" t="s">
        <v>12</v>
      </c>
      <c r="Q72" s="21"/>
      <c r="R72" s="19"/>
      <c r="S72" s="20" t="s">
        <v>12</v>
      </c>
      <c r="T72" s="21"/>
      <c r="U72" s="19"/>
      <c r="V72" s="20" t="s">
        <v>12</v>
      </c>
      <c r="W72" s="21"/>
      <c r="X72" s="47"/>
      <c r="Y72" s="36"/>
      <c r="Z72" s="36"/>
      <c r="AA72" s="36"/>
      <c r="AB72" s="36"/>
      <c r="AC72" s="36"/>
      <c r="AD72" s="36"/>
      <c r="AE72" s="36"/>
    </row>
    <row r="73" spans="1:31" ht="16" customHeight="1" x14ac:dyDescent="0.2">
      <c r="A73" s="37">
        <v>30</v>
      </c>
      <c r="B73" s="38" t="str">
        <f>IF(データ２!B60="","",VLOOKUP(A73,データ２!$A$2:$B$216,2))</f>
        <v>ジャパンキングス</v>
      </c>
      <c r="C73" s="16" t="s">
        <v>100</v>
      </c>
      <c r="D73" s="17" t="s">
        <v>12</v>
      </c>
      <c r="E73" s="18">
        <v>1</v>
      </c>
      <c r="F73" s="40" t="s">
        <v>11</v>
      </c>
      <c r="G73" s="41"/>
      <c r="H73" s="42"/>
      <c r="I73" s="16" t="s">
        <v>100</v>
      </c>
      <c r="J73" s="17" t="s">
        <v>12</v>
      </c>
      <c r="K73" s="18">
        <v>7</v>
      </c>
      <c r="L73" s="16" t="s">
        <v>100</v>
      </c>
      <c r="M73" s="17" t="s">
        <v>12</v>
      </c>
      <c r="N73" s="18">
        <v>8</v>
      </c>
      <c r="O73" s="16" t="s">
        <v>100</v>
      </c>
      <c r="P73" s="17" t="s">
        <v>12</v>
      </c>
      <c r="Q73" s="18">
        <v>9</v>
      </c>
      <c r="R73" s="16" t="s">
        <v>100</v>
      </c>
      <c r="S73" s="17" t="s">
        <v>12</v>
      </c>
      <c r="T73" s="18">
        <v>10</v>
      </c>
      <c r="U73" s="16" t="s">
        <v>100</v>
      </c>
      <c r="V73" s="17" t="s">
        <v>12</v>
      </c>
      <c r="W73" s="18">
        <v>11</v>
      </c>
      <c r="X73" s="46">
        <f>COUNTIF(C73:W74,"○")</f>
        <v>0</v>
      </c>
      <c r="Y73" s="35">
        <f>COUNTIF(C73:W74,"●")</f>
        <v>0</v>
      </c>
      <c r="Z73" s="35">
        <f>COUNTIF(C73:W74,"△")</f>
        <v>0</v>
      </c>
      <c r="AA73" s="35">
        <f t="shared" ref="AA73" si="74">+X73*3+Z73*1</f>
        <v>0</v>
      </c>
      <c r="AB73" s="35">
        <f>+E74+H74+K74+N74+Q74+T74+W74</f>
        <v>0</v>
      </c>
      <c r="AC73" s="35">
        <f t="shared" ref="AC73" si="75">C74+F74+I74+L74+O74+R74+U74</f>
        <v>0</v>
      </c>
      <c r="AD73" s="35">
        <f t="shared" ref="AD73" si="76">+RANK(AA73,$AA$71:$AA$84,0)*100+RANK(AB73,$AB$71:$AB$84,1)*10+RANK(AC73,$AC$71:$AC$84,0)</f>
        <v>111</v>
      </c>
      <c r="AE73" s="35">
        <f>+RANK(AD73,$AD$71:$AD$84,1)</f>
        <v>1</v>
      </c>
    </row>
    <row r="74" spans="1:31" ht="16" customHeight="1" x14ac:dyDescent="0.2">
      <c r="A74" s="37"/>
      <c r="B74" s="39"/>
      <c r="C74" s="19"/>
      <c r="D74" s="20" t="s">
        <v>12</v>
      </c>
      <c r="E74" s="21"/>
      <c r="F74" s="43"/>
      <c r="G74" s="44"/>
      <c r="H74" s="45"/>
      <c r="I74" s="19"/>
      <c r="J74" s="20" t="s">
        <v>12</v>
      </c>
      <c r="K74" s="21"/>
      <c r="L74" s="19"/>
      <c r="M74" s="20" t="s">
        <v>12</v>
      </c>
      <c r="N74" s="21"/>
      <c r="O74" s="19"/>
      <c r="P74" s="20" t="s">
        <v>12</v>
      </c>
      <c r="Q74" s="21"/>
      <c r="R74" s="19"/>
      <c r="S74" s="20" t="s">
        <v>12</v>
      </c>
      <c r="T74" s="21"/>
      <c r="U74" s="19"/>
      <c r="V74" s="20" t="s">
        <v>12</v>
      </c>
      <c r="W74" s="21"/>
      <c r="X74" s="47"/>
      <c r="Y74" s="36"/>
      <c r="Z74" s="36"/>
      <c r="AA74" s="36"/>
      <c r="AB74" s="36"/>
      <c r="AC74" s="36"/>
      <c r="AD74" s="36"/>
      <c r="AE74" s="36"/>
    </row>
    <row r="75" spans="1:31" ht="16" customHeight="1" x14ac:dyDescent="0.2">
      <c r="A75" s="37">
        <v>31</v>
      </c>
      <c r="B75" s="38" t="str">
        <f>IF(データ２!B62="","",VLOOKUP(A75,データ２!$A$2:$B$216,2))</f>
        <v>中央バンディーズ</v>
      </c>
      <c r="C75" s="16" t="s">
        <v>100</v>
      </c>
      <c r="D75" s="17" t="s">
        <v>12</v>
      </c>
      <c r="E75" s="18">
        <v>2</v>
      </c>
      <c r="F75" s="16" t="s">
        <v>100</v>
      </c>
      <c r="G75" s="17" t="s">
        <v>12</v>
      </c>
      <c r="H75" s="18">
        <v>7</v>
      </c>
      <c r="I75" s="40" t="s">
        <v>11</v>
      </c>
      <c r="J75" s="41"/>
      <c r="K75" s="42"/>
      <c r="L75" s="16" t="s">
        <v>100</v>
      </c>
      <c r="M75" s="17" t="s">
        <v>12</v>
      </c>
      <c r="N75" s="18">
        <v>12</v>
      </c>
      <c r="O75" s="16" t="s">
        <v>100</v>
      </c>
      <c r="P75" s="17" t="s">
        <v>12</v>
      </c>
      <c r="Q75" s="18">
        <v>13</v>
      </c>
      <c r="R75" s="16" t="s">
        <v>100</v>
      </c>
      <c r="S75" s="17" t="s">
        <v>12</v>
      </c>
      <c r="T75" s="18">
        <v>14</v>
      </c>
      <c r="U75" s="16" t="s">
        <v>100</v>
      </c>
      <c r="V75" s="17" t="s">
        <v>12</v>
      </c>
      <c r="W75" s="18">
        <v>15</v>
      </c>
      <c r="X75" s="46">
        <f>COUNTIF(C75:W76,"○")</f>
        <v>0</v>
      </c>
      <c r="Y75" s="35">
        <f>COUNTIF(C75:W76,"●")</f>
        <v>0</v>
      </c>
      <c r="Z75" s="35">
        <f>COUNTIF(C75:W76,"△")</f>
        <v>0</v>
      </c>
      <c r="AA75" s="35">
        <f t="shared" ref="AA75" si="77">+X75*3+Z75*1</f>
        <v>0</v>
      </c>
      <c r="AB75" s="35">
        <f>+E76+H76+K76+N76+Q76+T76+W76</f>
        <v>0</v>
      </c>
      <c r="AC75" s="35">
        <f t="shared" ref="AC75" si="78">C76+F76+I76+L76+O76+R76+U76</f>
        <v>0</v>
      </c>
      <c r="AD75" s="35">
        <f t="shared" ref="AD75" si="79">+RANK(AA75,$AA$71:$AA$84,0)*100+RANK(AB75,$AB$71:$AB$84,1)*10+RANK(AC75,$AC$71:$AC$84,0)</f>
        <v>111</v>
      </c>
      <c r="AE75" s="35">
        <f>+RANK(AD75,$AD$71:$AD$84,1)</f>
        <v>1</v>
      </c>
    </row>
    <row r="76" spans="1:31" ht="16" customHeight="1" x14ac:dyDescent="0.2">
      <c r="A76" s="37"/>
      <c r="B76" s="39"/>
      <c r="C76" s="19"/>
      <c r="D76" s="20" t="s">
        <v>12</v>
      </c>
      <c r="E76" s="21"/>
      <c r="F76" s="19"/>
      <c r="G76" s="20" t="s">
        <v>12</v>
      </c>
      <c r="H76" s="21"/>
      <c r="I76" s="43"/>
      <c r="J76" s="44"/>
      <c r="K76" s="45"/>
      <c r="L76" s="19"/>
      <c r="M76" s="20" t="s">
        <v>12</v>
      </c>
      <c r="N76" s="21"/>
      <c r="O76" s="19"/>
      <c r="P76" s="20" t="s">
        <v>12</v>
      </c>
      <c r="Q76" s="21"/>
      <c r="R76" s="19"/>
      <c r="S76" s="20" t="s">
        <v>12</v>
      </c>
      <c r="T76" s="21"/>
      <c r="U76" s="19"/>
      <c r="V76" s="20" t="s">
        <v>12</v>
      </c>
      <c r="W76" s="21"/>
      <c r="X76" s="47"/>
      <c r="Y76" s="36"/>
      <c r="Z76" s="36"/>
      <c r="AA76" s="36"/>
      <c r="AB76" s="36"/>
      <c r="AC76" s="36"/>
      <c r="AD76" s="36"/>
      <c r="AE76" s="36"/>
    </row>
    <row r="77" spans="1:31" ht="16" customHeight="1" x14ac:dyDescent="0.2">
      <c r="A77" s="37">
        <v>32</v>
      </c>
      <c r="B77" s="38" t="str">
        <f>IF(データ２!B64="","",VLOOKUP(A77,データ２!$A$2:$B$216,2))</f>
        <v>ナインスターズ</v>
      </c>
      <c r="C77" s="16" t="s">
        <v>100</v>
      </c>
      <c r="D77" s="17" t="s">
        <v>12</v>
      </c>
      <c r="E77" s="18">
        <v>3</v>
      </c>
      <c r="F77" s="16" t="s">
        <v>100</v>
      </c>
      <c r="G77" s="17" t="s">
        <v>12</v>
      </c>
      <c r="H77" s="18">
        <v>8</v>
      </c>
      <c r="I77" s="16" t="s">
        <v>100</v>
      </c>
      <c r="J77" s="17" t="s">
        <v>12</v>
      </c>
      <c r="K77" s="18">
        <v>12</v>
      </c>
      <c r="L77" s="40" t="s">
        <v>11</v>
      </c>
      <c r="M77" s="41"/>
      <c r="N77" s="42"/>
      <c r="O77" s="16" t="s">
        <v>100</v>
      </c>
      <c r="P77" s="17" t="s">
        <v>12</v>
      </c>
      <c r="Q77" s="18">
        <v>16</v>
      </c>
      <c r="R77" s="16" t="s">
        <v>100</v>
      </c>
      <c r="S77" s="17" t="s">
        <v>12</v>
      </c>
      <c r="T77" s="18">
        <v>17</v>
      </c>
      <c r="U77" s="16" t="s">
        <v>100</v>
      </c>
      <c r="V77" s="17" t="s">
        <v>12</v>
      </c>
      <c r="W77" s="18">
        <v>18</v>
      </c>
      <c r="X77" s="46">
        <f>COUNTIF(C77:W78,"○")</f>
        <v>0</v>
      </c>
      <c r="Y77" s="35">
        <f>COUNTIF(C77:W78,"●")</f>
        <v>0</v>
      </c>
      <c r="Z77" s="35">
        <f>COUNTIF(C77:W78,"△")</f>
        <v>0</v>
      </c>
      <c r="AA77" s="35">
        <f t="shared" ref="AA77" si="80">+X77*3+Z77*1</f>
        <v>0</v>
      </c>
      <c r="AB77" s="35">
        <f>+E78+H78+K78+N78+Q78+T78+W78</f>
        <v>0</v>
      </c>
      <c r="AC77" s="35">
        <f t="shared" ref="AC77" si="81">C78+F78+I78+L78+O78+R78+U78</f>
        <v>0</v>
      </c>
      <c r="AD77" s="35">
        <f t="shared" ref="AD77" si="82">+RANK(AA77,$AA$71:$AA$84,0)*100+RANK(AB77,$AB$71:$AB$84,1)*10+RANK(AC77,$AC$71:$AC$84,0)</f>
        <v>111</v>
      </c>
      <c r="AE77" s="35">
        <f>+RANK(AD77,$AD$71:$AD$84,1)</f>
        <v>1</v>
      </c>
    </row>
    <row r="78" spans="1:31" ht="16" customHeight="1" x14ac:dyDescent="0.2">
      <c r="A78" s="37"/>
      <c r="B78" s="39"/>
      <c r="C78" s="19"/>
      <c r="D78" s="20" t="s">
        <v>12</v>
      </c>
      <c r="E78" s="21"/>
      <c r="F78" s="19"/>
      <c r="G78" s="20" t="s">
        <v>12</v>
      </c>
      <c r="H78" s="21"/>
      <c r="I78" s="19"/>
      <c r="J78" s="20" t="s">
        <v>12</v>
      </c>
      <c r="K78" s="21"/>
      <c r="L78" s="43"/>
      <c r="M78" s="44"/>
      <c r="N78" s="45"/>
      <c r="O78" s="19"/>
      <c r="P78" s="20" t="s">
        <v>12</v>
      </c>
      <c r="Q78" s="21"/>
      <c r="R78" s="19"/>
      <c r="S78" s="20" t="s">
        <v>12</v>
      </c>
      <c r="T78" s="21"/>
      <c r="U78" s="19"/>
      <c r="V78" s="20" t="s">
        <v>12</v>
      </c>
      <c r="W78" s="21"/>
      <c r="X78" s="47"/>
      <c r="Y78" s="36"/>
      <c r="Z78" s="36"/>
      <c r="AA78" s="36"/>
      <c r="AB78" s="36"/>
      <c r="AC78" s="36"/>
      <c r="AD78" s="36"/>
      <c r="AE78" s="36"/>
    </row>
    <row r="79" spans="1:31" ht="16" customHeight="1" x14ac:dyDescent="0.2">
      <c r="A79" s="37">
        <v>33</v>
      </c>
      <c r="B79" s="51" t="str">
        <f>IF(データ２!B66="","",VLOOKUP(A79,データ２!$A$2:$B$216,2))</f>
        <v>品川ブルーレーシング</v>
      </c>
      <c r="C79" s="16" t="s">
        <v>100</v>
      </c>
      <c r="D79" s="17" t="s">
        <v>12</v>
      </c>
      <c r="E79" s="18">
        <v>4</v>
      </c>
      <c r="F79" s="16" t="s">
        <v>100</v>
      </c>
      <c r="G79" s="17" t="s">
        <v>12</v>
      </c>
      <c r="H79" s="18">
        <v>9</v>
      </c>
      <c r="I79" s="16" t="s">
        <v>100</v>
      </c>
      <c r="J79" s="17" t="s">
        <v>12</v>
      </c>
      <c r="K79" s="18">
        <v>13</v>
      </c>
      <c r="L79" s="16" t="s">
        <v>100</v>
      </c>
      <c r="M79" s="17" t="s">
        <v>12</v>
      </c>
      <c r="N79" s="18">
        <v>16</v>
      </c>
      <c r="O79" s="40" t="s">
        <v>11</v>
      </c>
      <c r="P79" s="41"/>
      <c r="Q79" s="42"/>
      <c r="R79" s="16" t="s">
        <v>100</v>
      </c>
      <c r="S79" s="17" t="s">
        <v>12</v>
      </c>
      <c r="T79" s="18">
        <v>19</v>
      </c>
      <c r="U79" s="16" t="s">
        <v>100</v>
      </c>
      <c r="V79" s="17" t="s">
        <v>12</v>
      </c>
      <c r="W79" s="18">
        <v>20</v>
      </c>
      <c r="X79" s="46">
        <f>COUNTIF(C79:W80,"○")</f>
        <v>0</v>
      </c>
      <c r="Y79" s="35">
        <f>COUNTIF(C79:W80,"●")</f>
        <v>0</v>
      </c>
      <c r="Z79" s="35">
        <f>COUNTIF(C79:W80,"△")</f>
        <v>0</v>
      </c>
      <c r="AA79" s="35">
        <f t="shared" ref="AA79" si="83">+X79*3+Z79*1</f>
        <v>0</v>
      </c>
      <c r="AB79" s="35">
        <f>+E80+H80+K80+N80+Q80+T80+W80</f>
        <v>0</v>
      </c>
      <c r="AC79" s="35">
        <f t="shared" ref="AC79:AC83" si="84">C80+F80+I80+L80+O80+R80+U80</f>
        <v>0</v>
      </c>
      <c r="AD79" s="35">
        <f t="shared" ref="AD79" si="85">+RANK(AA79,$AA$71:$AA$84,0)*100+RANK(AB79,$AB$71:$AB$84,1)*10+RANK(AC79,$AC$71:$AC$84,0)</f>
        <v>111</v>
      </c>
      <c r="AE79" s="35">
        <f>+RANK(AD79,$AD$71:$AD$84,1)</f>
        <v>1</v>
      </c>
    </row>
    <row r="80" spans="1:31" ht="16" customHeight="1" x14ac:dyDescent="0.2">
      <c r="A80" s="37"/>
      <c r="B80" s="52"/>
      <c r="C80" s="19"/>
      <c r="D80" s="20" t="s">
        <v>12</v>
      </c>
      <c r="E80" s="21"/>
      <c r="F80" s="19"/>
      <c r="G80" s="20" t="s">
        <v>12</v>
      </c>
      <c r="H80" s="21"/>
      <c r="I80" s="19"/>
      <c r="J80" s="20" t="s">
        <v>12</v>
      </c>
      <c r="K80" s="21"/>
      <c r="L80" s="19"/>
      <c r="M80" s="20" t="s">
        <v>12</v>
      </c>
      <c r="N80" s="21"/>
      <c r="O80" s="43"/>
      <c r="P80" s="44"/>
      <c r="Q80" s="45"/>
      <c r="R80" s="19"/>
      <c r="S80" s="20" t="s">
        <v>12</v>
      </c>
      <c r="T80" s="21"/>
      <c r="U80" s="19"/>
      <c r="V80" s="20" t="s">
        <v>12</v>
      </c>
      <c r="W80" s="21"/>
      <c r="X80" s="47"/>
      <c r="Y80" s="36"/>
      <c r="Z80" s="36"/>
      <c r="AA80" s="36"/>
      <c r="AB80" s="36"/>
      <c r="AC80" s="36"/>
      <c r="AD80" s="36"/>
      <c r="AE80" s="36"/>
    </row>
    <row r="81" spans="1:31" ht="16" customHeight="1" x14ac:dyDescent="0.2">
      <c r="A81" s="37">
        <v>34</v>
      </c>
      <c r="B81" s="38" t="str">
        <f>IF(データ２!B68="","",VLOOKUP(A81,データ２!$A$2:$B$216,2))</f>
        <v>江東ジョーズ</v>
      </c>
      <c r="C81" s="16" t="s">
        <v>100</v>
      </c>
      <c r="D81" s="17" t="s">
        <v>12</v>
      </c>
      <c r="E81" s="18">
        <v>5</v>
      </c>
      <c r="F81" s="16" t="s">
        <v>100</v>
      </c>
      <c r="G81" s="17" t="s">
        <v>12</v>
      </c>
      <c r="H81" s="18">
        <v>10</v>
      </c>
      <c r="I81" s="16" t="s">
        <v>100</v>
      </c>
      <c r="J81" s="17" t="s">
        <v>12</v>
      </c>
      <c r="K81" s="18">
        <v>14</v>
      </c>
      <c r="L81" s="16" t="s">
        <v>100</v>
      </c>
      <c r="M81" s="17" t="s">
        <v>12</v>
      </c>
      <c r="N81" s="18">
        <v>17</v>
      </c>
      <c r="O81" s="16" t="s">
        <v>100</v>
      </c>
      <c r="P81" s="17" t="s">
        <v>12</v>
      </c>
      <c r="Q81" s="18">
        <v>19</v>
      </c>
      <c r="R81" s="40" t="s">
        <v>11</v>
      </c>
      <c r="S81" s="41"/>
      <c r="T81" s="42"/>
      <c r="U81" s="16" t="s">
        <v>100</v>
      </c>
      <c r="V81" s="17" t="s">
        <v>12</v>
      </c>
      <c r="W81" s="18">
        <v>21</v>
      </c>
      <c r="X81" s="46">
        <f>COUNTIF(C81:W82,"○")</f>
        <v>0</v>
      </c>
      <c r="Y81" s="35">
        <f>COUNTIF(C81:W82,"●")</f>
        <v>0</v>
      </c>
      <c r="Z81" s="35">
        <f>COUNTIF(C81:W82,"△")</f>
        <v>0</v>
      </c>
      <c r="AA81" s="35">
        <f t="shared" ref="AA81" si="86">+X81*3+Z81*1</f>
        <v>0</v>
      </c>
      <c r="AB81" s="35">
        <f>+E82+H82+K82+N82+Q82+T82+W82</f>
        <v>0</v>
      </c>
      <c r="AC81" s="35">
        <f t="shared" si="84"/>
        <v>0</v>
      </c>
      <c r="AD81" s="35">
        <f t="shared" ref="AD81" si="87">+RANK(AA81,$AA$71:$AA$84,0)*100+RANK(AB81,$AB$71:$AB$84,1)*10+RANK(AC81,$AC$71:$AC$84,0)</f>
        <v>111</v>
      </c>
      <c r="AE81" s="35">
        <f>+RANK(AD81,$AD$71:$AD$84,1)</f>
        <v>1</v>
      </c>
    </row>
    <row r="82" spans="1:31" ht="16" customHeight="1" x14ac:dyDescent="0.2">
      <c r="A82" s="37"/>
      <c r="B82" s="39"/>
      <c r="C82" s="19"/>
      <c r="D82" s="20" t="s">
        <v>12</v>
      </c>
      <c r="E82" s="21"/>
      <c r="F82" s="19"/>
      <c r="G82" s="20" t="s">
        <v>12</v>
      </c>
      <c r="H82" s="21"/>
      <c r="I82" s="19"/>
      <c r="J82" s="20" t="s">
        <v>12</v>
      </c>
      <c r="K82" s="21"/>
      <c r="L82" s="19"/>
      <c r="M82" s="20" t="s">
        <v>12</v>
      </c>
      <c r="N82" s="21"/>
      <c r="O82" s="19"/>
      <c r="P82" s="20" t="s">
        <v>12</v>
      </c>
      <c r="Q82" s="21"/>
      <c r="R82" s="43"/>
      <c r="S82" s="44"/>
      <c r="T82" s="45"/>
      <c r="U82" s="19"/>
      <c r="V82" s="20" t="s">
        <v>12</v>
      </c>
      <c r="W82" s="21"/>
      <c r="X82" s="47"/>
      <c r="Y82" s="36"/>
      <c r="Z82" s="36"/>
      <c r="AA82" s="36"/>
      <c r="AB82" s="36"/>
      <c r="AC82" s="36"/>
      <c r="AD82" s="36"/>
      <c r="AE82" s="36"/>
    </row>
    <row r="83" spans="1:31" ht="16" customHeight="1" x14ac:dyDescent="0.2">
      <c r="A83" s="37">
        <v>35</v>
      </c>
      <c r="B83" s="38" t="str">
        <f>IF(データ２!B70="","",VLOOKUP(A83,データ２!$A$2:$B$216,2))</f>
        <v>西伊興若潮ジュニア</v>
      </c>
      <c r="C83" s="16" t="s">
        <v>100</v>
      </c>
      <c r="D83" s="17" t="s">
        <v>12</v>
      </c>
      <c r="E83" s="18">
        <v>6</v>
      </c>
      <c r="F83" s="16" t="s">
        <v>100</v>
      </c>
      <c r="G83" s="17" t="s">
        <v>12</v>
      </c>
      <c r="H83" s="18">
        <v>11</v>
      </c>
      <c r="I83" s="16" t="s">
        <v>100</v>
      </c>
      <c r="J83" s="17" t="s">
        <v>12</v>
      </c>
      <c r="K83" s="18">
        <v>15</v>
      </c>
      <c r="L83" s="16" t="s">
        <v>100</v>
      </c>
      <c r="M83" s="17" t="s">
        <v>12</v>
      </c>
      <c r="N83" s="18">
        <v>18</v>
      </c>
      <c r="O83" s="16" t="s">
        <v>100</v>
      </c>
      <c r="P83" s="17" t="s">
        <v>12</v>
      </c>
      <c r="Q83" s="18">
        <v>20</v>
      </c>
      <c r="R83" s="16" t="s">
        <v>100</v>
      </c>
      <c r="S83" s="17" t="s">
        <v>12</v>
      </c>
      <c r="T83" s="18">
        <v>21</v>
      </c>
      <c r="U83" s="40" t="s">
        <v>11</v>
      </c>
      <c r="V83" s="41"/>
      <c r="W83" s="42"/>
      <c r="X83" s="46">
        <f>COUNTIF(C83:W84,"○")</f>
        <v>0</v>
      </c>
      <c r="Y83" s="35">
        <f>COUNTIF(C83:W84,"●")</f>
        <v>0</v>
      </c>
      <c r="Z83" s="35">
        <f>COUNTIF(C83:W84,"△")</f>
        <v>0</v>
      </c>
      <c r="AA83" s="35">
        <f t="shared" ref="AA83" si="88">+X83*3+Z83*1</f>
        <v>0</v>
      </c>
      <c r="AB83" s="35">
        <f>+E84+H84+K84+N84+Q84+T84+W84</f>
        <v>0</v>
      </c>
      <c r="AC83" s="35">
        <f t="shared" si="84"/>
        <v>0</v>
      </c>
      <c r="AD83" s="35">
        <f t="shared" ref="AD83" si="89">+RANK(AA83,$AA$71:$AA$84,0)*100+RANK(AB83,$AB$71:$AB$84,1)*10+RANK(AC83,$AC$71:$AC$84,0)</f>
        <v>111</v>
      </c>
      <c r="AE83" s="35">
        <f>+RANK(AD83,$AD$71:$AD$84,1)</f>
        <v>1</v>
      </c>
    </row>
    <row r="84" spans="1:31" ht="16" customHeight="1" x14ac:dyDescent="0.2">
      <c r="A84" s="37"/>
      <c r="B84" s="39"/>
      <c r="C84" s="19"/>
      <c r="D84" s="20" t="s">
        <v>12</v>
      </c>
      <c r="E84" s="21"/>
      <c r="F84" s="19"/>
      <c r="G84" s="20" t="s">
        <v>12</v>
      </c>
      <c r="H84" s="21"/>
      <c r="I84" s="19"/>
      <c r="J84" s="20" t="s">
        <v>12</v>
      </c>
      <c r="K84" s="21"/>
      <c r="L84" s="19"/>
      <c r="M84" s="20" t="s">
        <v>12</v>
      </c>
      <c r="N84" s="21"/>
      <c r="O84" s="19"/>
      <c r="P84" s="20" t="s">
        <v>12</v>
      </c>
      <c r="Q84" s="21"/>
      <c r="R84" s="19"/>
      <c r="S84" s="20" t="s">
        <v>12</v>
      </c>
      <c r="T84" s="21"/>
      <c r="U84" s="43"/>
      <c r="V84" s="44"/>
      <c r="W84" s="45"/>
      <c r="X84" s="47"/>
      <c r="Y84" s="36"/>
      <c r="Z84" s="36"/>
      <c r="AA84" s="36"/>
      <c r="AB84" s="36"/>
      <c r="AC84" s="36"/>
      <c r="AD84" s="36"/>
      <c r="AE84" s="36"/>
    </row>
    <row r="86" spans="1:31" x14ac:dyDescent="0.2">
      <c r="B86" s="6" t="str">
        <f>+データ１!$B$2</f>
        <v>2021/2/21</v>
      </c>
      <c r="C86" s="4" t="str">
        <f>+データ１!$B$4</f>
        <v xml:space="preserve">2021年 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31" ht="130" customHeight="1" x14ac:dyDescent="0.2">
      <c r="B87" s="14" t="str">
        <f>+データ１!B16</f>
        <v>スーパーリ－グ 　　                  　　　 第１５回大会  　　　        　Ｆブロック     　　              ２０２１</v>
      </c>
      <c r="C87" s="48" t="str">
        <f>+IF(B88="","",+B88)</f>
        <v>西田野球クラブ</v>
      </c>
      <c r="D87" s="49"/>
      <c r="E87" s="50"/>
      <c r="F87" s="48" t="str">
        <f>+IF(B90="","",+B90)</f>
        <v>大向ベアーズ</v>
      </c>
      <c r="G87" s="49"/>
      <c r="H87" s="50"/>
      <c r="I87" s="48" t="str">
        <f>+IF(B92="","",+B92)</f>
        <v>ヤングホークス</v>
      </c>
      <c r="J87" s="49"/>
      <c r="K87" s="50"/>
      <c r="L87" s="48" t="str">
        <f>+IF(B94="","",+B94)</f>
        <v>烏山ウイングス</v>
      </c>
      <c r="M87" s="49"/>
      <c r="N87" s="50"/>
      <c r="O87" s="48" t="str">
        <f>+IF(B96="","",+B96)</f>
        <v>礫川</v>
      </c>
      <c r="P87" s="49"/>
      <c r="Q87" s="50"/>
      <c r="R87" s="48" t="str">
        <f>+IF(B98="","",+B98)</f>
        <v>東雲メッツ</v>
      </c>
      <c r="S87" s="49"/>
      <c r="T87" s="50"/>
      <c r="U87" s="48" t="str">
        <f>+IF(B100="","",+B100)</f>
        <v>ブラックキラーズ</v>
      </c>
      <c r="V87" s="49"/>
      <c r="W87" s="50"/>
      <c r="X87" s="15" t="s">
        <v>0</v>
      </c>
      <c r="Y87" s="9" t="s">
        <v>1</v>
      </c>
      <c r="Z87" s="9" t="s">
        <v>2</v>
      </c>
      <c r="AA87" s="7" t="s">
        <v>6</v>
      </c>
      <c r="AB87" s="8" t="s">
        <v>8</v>
      </c>
      <c r="AC87" s="8" t="s">
        <v>9</v>
      </c>
      <c r="AD87" s="8" t="s">
        <v>73</v>
      </c>
      <c r="AE87" s="7" t="s">
        <v>7</v>
      </c>
    </row>
    <row r="88" spans="1:31" ht="16" customHeight="1" x14ac:dyDescent="0.2">
      <c r="A88" s="37">
        <v>36</v>
      </c>
      <c r="B88" s="38" t="str">
        <f>IF(データ２!B72="","",VLOOKUP(A88,データ２!$A$2:$B$216,2))</f>
        <v>西田野球クラブ</v>
      </c>
      <c r="C88" s="40" t="s">
        <v>11</v>
      </c>
      <c r="D88" s="41"/>
      <c r="E88" s="42"/>
      <c r="F88" s="16" t="s">
        <v>101</v>
      </c>
      <c r="G88" s="17" t="s">
        <v>12</v>
      </c>
      <c r="H88" s="18">
        <v>1</v>
      </c>
      <c r="I88" s="16" t="s">
        <v>101</v>
      </c>
      <c r="J88" s="17" t="s">
        <v>12</v>
      </c>
      <c r="K88" s="18">
        <v>2</v>
      </c>
      <c r="L88" s="16" t="s">
        <v>101</v>
      </c>
      <c r="M88" s="17" t="s">
        <v>12</v>
      </c>
      <c r="N88" s="18">
        <v>3</v>
      </c>
      <c r="O88" s="16" t="s">
        <v>101</v>
      </c>
      <c r="P88" s="17" t="s">
        <v>12</v>
      </c>
      <c r="Q88" s="18">
        <v>4</v>
      </c>
      <c r="R88" s="16" t="s">
        <v>101</v>
      </c>
      <c r="S88" s="17" t="s">
        <v>12</v>
      </c>
      <c r="T88" s="18">
        <v>5</v>
      </c>
      <c r="U88" s="16" t="s">
        <v>101</v>
      </c>
      <c r="V88" s="17" t="s">
        <v>12</v>
      </c>
      <c r="W88" s="18">
        <v>6</v>
      </c>
      <c r="X88" s="46">
        <f>COUNTIF(C88:W89,"○")</f>
        <v>0</v>
      </c>
      <c r="Y88" s="35">
        <f>COUNTIF(C88:W89,"●")</f>
        <v>0</v>
      </c>
      <c r="Z88" s="35">
        <f>COUNTIF(C88:W89,"△")</f>
        <v>0</v>
      </c>
      <c r="AA88" s="35">
        <f t="shared" ref="AA88" si="90">+X88*3+Z88*1</f>
        <v>0</v>
      </c>
      <c r="AB88" s="35">
        <f>+E89+H89+K89+N89+Q89+T89+W89</f>
        <v>0</v>
      </c>
      <c r="AC88" s="35">
        <f t="shared" ref="AC88" si="91">C89+F89+I89+L89+O89+R89+U89</f>
        <v>0</v>
      </c>
      <c r="AD88" s="35">
        <f>+RANK(AA88,$AA$88:$AA$101,0)*100+RANK(AB88,$AB$88:$AB$101,1)*10+RANK(AC88,$AC$88:$AC$101,0)</f>
        <v>111</v>
      </c>
      <c r="AE88" s="35">
        <f>+RANK(AD88,$AD$88:$AD$101,1)</f>
        <v>1</v>
      </c>
    </row>
    <row r="89" spans="1:31" ht="16" customHeight="1" x14ac:dyDescent="0.2">
      <c r="A89" s="37"/>
      <c r="B89" s="39"/>
      <c r="C89" s="43"/>
      <c r="D89" s="44"/>
      <c r="E89" s="45"/>
      <c r="F89" s="19"/>
      <c r="G89" s="20" t="s">
        <v>12</v>
      </c>
      <c r="H89" s="21"/>
      <c r="I89" s="19"/>
      <c r="J89" s="20" t="s">
        <v>12</v>
      </c>
      <c r="K89" s="21"/>
      <c r="L89" s="19"/>
      <c r="M89" s="20" t="s">
        <v>12</v>
      </c>
      <c r="N89" s="21"/>
      <c r="O89" s="19"/>
      <c r="P89" s="20" t="s">
        <v>12</v>
      </c>
      <c r="Q89" s="21"/>
      <c r="R89" s="19"/>
      <c r="S89" s="20" t="s">
        <v>12</v>
      </c>
      <c r="T89" s="21"/>
      <c r="U89" s="19"/>
      <c r="V89" s="20" t="s">
        <v>12</v>
      </c>
      <c r="W89" s="21"/>
      <c r="X89" s="47"/>
      <c r="Y89" s="36"/>
      <c r="Z89" s="36"/>
      <c r="AA89" s="36"/>
      <c r="AB89" s="36"/>
      <c r="AC89" s="36"/>
      <c r="AD89" s="36"/>
      <c r="AE89" s="36"/>
    </row>
    <row r="90" spans="1:31" ht="16" customHeight="1" x14ac:dyDescent="0.2">
      <c r="A90" s="37">
        <v>37</v>
      </c>
      <c r="B90" s="38" t="str">
        <f>IF(データ２!B74="","",VLOOKUP(A90,データ２!$A$2:$B$216,2))</f>
        <v>大向ベアーズ</v>
      </c>
      <c r="C90" s="16" t="s">
        <v>101</v>
      </c>
      <c r="D90" s="17" t="s">
        <v>12</v>
      </c>
      <c r="E90" s="18">
        <v>1</v>
      </c>
      <c r="F90" s="40" t="s">
        <v>11</v>
      </c>
      <c r="G90" s="41"/>
      <c r="H90" s="42"/>
      <c r="I90" s="16" t="s">
        <v>101</v>
      </c>
      <c r="J90" s="17" t="s">
        <v>12</v>
      </c>
      <c r="K90" s="18">
        <v>7</v>
      </c>
      <c r="L90" s="16" t="s">
        <v>101</v>
      </c>
      <c r="M90" s="17" t="s">
        <v>12</v>
      </c>
      <c r="N90" s="18">
        <v>8</v>
      </c>
      <c r="O90" s="16" t="s">
        <v>101</v>
      </c>
      <c r="P90" s="17" t="s">
        <v>12</v>
      </c>
      <c r="Q90" s="18">
        <v>9</v>
      </c>
      <c r="R90" s="16" t="s">
        <v>101</v>
      </c>
      <c r="S90" s="17" t="s">
        <v>12</v>
      </c>
      <c r="T90" s="18">
        <v>10</v>
      </c>
      <c r="U90" s="16" t="s">
        <v>101</v>
      </c>
      <c r="V90" s="17" t="s">
        <v>12</v>
      </c>
      <c r="W90" s="18">
        <v>11</v>
      </c>
      <c r="X90" s="46">
        <f>COUNTIF(C90:W91,"○")</f>
        <v>0</v>
      </c>
      <c r="Y90" s="35">
        <f>COUNTIF(C90:W91,"●")</f>
        <v>0</v>
      </c>
      <c r="Z90" s="35">
        <f>COUNTIF(C90:W91,"△")</f>
        <v>0</v>
      </c>
      <c r="AA90" s="35">
        <f t="shared" ref="AA90" si="92">+X90*3+Z90*1</f>
        <v>0</v>
      </c>
      <c r="AB90" s="35">
        <f>+E91+H91+K91+N91+Q91+T91+W91</f>
        <v>0</v>
      </c>
      <c r="AC90" s="35">
        <f t="shared" ref="AC90" si="93">C91+F91+I91+L91+O91+R91+U91</f>
        <v>0</v>
      </c>
      <c r="AD90" s="35">
        <f t="shared" ref="AD90" si="94">+RANK(AA90,$AA$88:$AA$101,0)*100+RANK(AB90,$AB$88:$AB$101,1)*10+RANK(AC90,$AC$88:$AC$101,0)</f>
        <v>111</v>
      </c>
      <c r="AE90" s="35">
        <f>+RANK(AD90,$AD$88:$AD$101,1)</f>
        <v>1</v>
      </c>
    </row>
    <row r="91" spans="1:31" ht="16" customHeight="1" x14ac:dyDescent="0.2">
      <c r="A91" s="37"/>
      <c r="B91" s="39"/>
      <c r="C91" s="19"/>
      <c r="D91" s="20" t="s">
        <v>12</v>
      </c>
      <c r="E91" s="21"/>
      <c r="F91" s="43"/>
      <c r="G91" s="44"/>
      <c r="H91" s="45"/>
      <c r="I91" s="19"/>
      <c r="J91" s="20" t="s">
        <v>12</v>
      </c>
      <c r="K91" s="21"/>
      <c r="L91" s="19"/>
      <c r="M91" s="20" t="s">
        <v>12</v>
      </c>
      <c r="N91" s="21"/>
      <c r="O91" s="19"/>
      <c r="P91" s="20" t="s">
        <v>12</v>
      </c>
      <c r="Q91" s="21"/>
      <c r="R91" s="19"/>
      <c r="S91" s="20" t="s">
        <v>12</v>
      </c>
      <c r="T91" s="21"/>
      <c r="U91" s="19"/>
      <c r="V91" s="20" t="s">
        <v>12</v>
      </c>
      <c r="W91" s="21"/>
      <c r="X91" s="47"/>
      <c r="Y91" s="36"/>
      <c r="Z91" s="36"/>
      <c r="AA91" s="36"/>
      <c r="AB91" s="36"/>
      <c r="AC91" s="36"/>
      <c r="AD91" s="36"/>
      <c r="AE91" s="36"/>
    </row>
    <row r="92" spans="1:31" ht="16" customHeight="1" x14ac:dyDescent="0.2">
      <c r="A92" s="37">
        <v>38</v>
      </c>
      <c r="B92" s="38" t="str">
        <f>IF(データ２!B76="","",VLOOKUP(A92,データ２!$A$2:$B$216,2))</f>
        <v>ヤングホークス</v>
      </c>
      <c r="C92" s="16" t="s">
        <v>101</v>
      </c>
      <c r="D92" s="17" t="s">
        <v>12</v>
      </c>
      <c r="E92" s="18">
        <v>2</v>
      </c>
      <c r="F92" s="16" t="s">
        <v>101</v>
      </c>
      <c r="G92" s="17" t="s">
        <v>12</v>
      </c>
      <c r="H92" s="18">
        <v>7</v>
      </c>
      <c r="I92" s="40" t="s">
        <v>11</v>
      </c>
      <c r="J92" s="41"/>
      <c r="K92" s="42"/>
      <c r="L92" s="16" t="s">
        <v>101</v>
      </c>
      <c r="M92" s="17" t="s">
        <v>12</v>
      </c>
      <c r="N92" s="18">
        <v>12</v>
      </c>
      <c r="O92" s="16" t="s">
        <v>101</v>
      </c>
      <c r="P92" s="17" t="s">
        <v>12</v>
      </c>
      <c r="Q92" s="18">
        <v>13</v>
      </c>
      <c r="R92" s="16" t="s">
        <v>101</v>
      </c>
      <c r="S92" s="17" t="s">
        <v>12</v>
      </c>
      <c r="T92" s="18">
        <v>14</v>
      </c>
      <c r="U92" s="16" t="s">
        <v>101</v>
      </c>
      <c r="V92" s="17" t="s">
        <v>12</v>
      </c>
      <c r="W92" s="18">
        <v>15</v>
      </c>
      <c r="X92" s="46">
        <f>COUNTIF(C92:W93,"○")</f>
        <v>0</v>
      </c>
      <c r="Y92" s="35">
        <f>COUNTIF(C92:W93,"●")</f>
        <v>0</v>
      </c>
      <c r="Z92" s="35">
        <f>COUNTIF(C92:W93,"△")</f>
        <v>0</v>
      </c>
      <c r="AA92" s="35">
        <f t="shared" ref="AA92" si="95">+X92*3+Z92*1</f>
        <v>0</v>
      </c>
      <c r="AB92" s="35">
        <f>+E93+H93+K93+N93+Q93+T93+W93</f>
        <v>0</v>
      </c>
      <c r="AC92" s="35">
        <f t="shared" ref="AC92" si="96">C93+F93+I93+L93+O93+R93+U93</f>
        <v>0</v>
      </c>
      <c r="AD92" s="35">
        <f t="shared" ref="AD92" si="97">+RANK(AA92,$AA$88:$AA$101,0)*100+RANK(AB92,$AB$88:$AB$101,1)*10+RANK(AC92,$AC$88:$AC$101,0)</f>
        <v>111</v>
      </c>
      <c r="AE92" s="35">
        <f>+RANK(AD92,$AD$88:$AD$101,1)</f>
        <v>1</v>
      </c>
    </row>
    <row r="93" spans="1:31" ht="16" customHeight="1" x14ac:dyDescent="0.2">
      <c r="A93" s="37"/>
      <c r="B93" s="39"/>
      <c r="C93" s="19"/>
      <c r="D93" s="20" t="s">
        <v>12</v>
      </c>
      <c r="E93" s="21"/>
      <c r="F93" s="19"/>
      <c r="G93" s="20" t="s">
        <v>12</v>
      </c>
      <c r="H93" s="21"/>
      <c r="I93" s="43"/>
      <c r="J93" s="44"/>
      <c r="K93" s="45"/>
      <c r="L93" s="19"/>
      <c r="M93" s="20" t="s">
        <v>12</v>
      </c>
      <c r="N93" s="21"/>
      <c r="O93" s="19"/>
      <c r="P93" s="20" t="s">
        <v>12</v>
      </c>
      <c r="Q93" s="21"/>
      <c r="R93" s="19"/>
      <c r="S93" s="20" t="s">
        <v>12</v>
      </c>
      <c r="T93" s="21"/>
      <c r="U93" s="19"/>
      <c r="V93" s="20" t="s">
        <v>12</v>
      </c>
      <c r="W93" s="21"/>
      <c r="X93" s="47"/>
      <c r="Y93" s="36"/>
      <c r="Z93" s="36"/>
      <c r="AA93" s="36"/>
      <c r="AB93" s="36"/>
      <c r="AC93" s="36"/>
      <c r="AD93" s="36"/>
      <c r="AE93" s="36"/>
    </row>
    <row r="94" spans="1:31" ht="16" customHeight="1" x14ac:dyDescent="0.2">
      <c r="A94" s="37">
        <v>39</v>
      </c>
      <c r="B94" s="38" t="str">
        <f>IF(データ２!B78="","",VLOOKUP(A94,データ２!$A$2:$B$216,2))</f>
        <v>烏山ウイングス</v>
      </c>
      <c r="C94" s="16" t="s">
        <v>101</v>
      </c>
      <c r="D94" s="17" t="s">
        <v>12</v>
      </c>
      <c r="E94" s="18">
        <v>3</v>
      </c>
      <c r="F94" s="16" t="s">
        <v>101</v>
      </c>
      <c r="G94" s="17" t="s">
        <v>12</v>
      </c>
      <c r="H94" s="18">
        <v>8</v>
      </c>
      <c r="I94" s="16" t="s">
        <v>101</v>
      </c>
      <c r="J94" s="17" t="s">
        <v>12</v>
      </c>
      <c r="K94" s="18">
        <v>12</v>
      </c>
      <c r="L94" s="40" t="s">
        <v>11</v>
      </c>
      <c r="M94" s="41"/>
      <c r="N94" s="42"/>
      <c r="O94" s="16" t="s">
        <v>101</v>
      </c>
      <c r="P94" s="17" t="s">
        <v>12</v>
      </c>
      <c r="Q94" s="18">
        <v>16</v>
      </c>
      <c r="R94" s="16" t="s">
        <v>101</v>
      </c>
      <c r="S94" s="17" t="s">
        <v>12</v>
      </c>
      <c r="T94" s="18">
        <v>17</v>
      </c>
      <c r="U94" s="16" t="s">
        <v>101</v>
      </c>
      <c r="V94" s="17" t="s">
        <v>12</v>
      </c>
      <c r="W94" s="18">
        <v>18</v>
      </c>
      <c r="X94" s="46">
        <f>COUNTIF(C94:W95,"○")</f>
        <v>0</v>
      </c>
      <c r="Y94" s="35">
        <f>COUNTIF(C94:W95,"●")</f>
        <v>0</v>
      </c>
      <c r="Z94" s="35">
        <f>COUNTIF(C94:W95,"△")</f>
        <v>0</v>
      </c>
      <c r="AA94" s="35">
        <f t="shared" ref="AA94" si="98">+X94*3+Z94*1</f>
        <v>0</v>
      </c>
      <c r="AB94" s="35">
        <f>+E95+H95+K95+N95+Q95+T95+W95</f>
        <v>0</v>
      </c>
      <c r="AC94" s="35">
        <f t="shared" ref="AC94" si="99">C95+F95+I95+L95+O95+R95+U95</f>
        <v>0</v>
      </c>
      <c r="AD94" s="35">
        <f t="shared" ref="AD94" si="100">+RANK(AA94,$AA$88:$AA$101,0)*100+RANK(AB94,$AB$88:$AB$101,1)*10+RANK(AC94,$AC$88:$AC$101,0)</f>
        <v>111</v>
      </c>
      <c r="AE94" s="35">
        <f>+RANK(AD94,$AD$88:$AD$101,1)</f>
        <v>1</v>
      </c>
    </row>
    <row r="95" spans="1:31" ht="16" customHeight="1" x14ac:dyDescent="0.2">
      <c r="A95" s="37"/>
      <c r="B95" s="39"/>
      <c r="C95" s="19"/>
      <c r="D95" s="20" t="s">
        <v>12</v>
      </c>
      <c r="E95" s="21"/>
      <c r="F95" s="19"/>
      <c r="G95" s="20" t="s">
        <v>12</v>
      </c>
      <c r="H95" s="21"/>
      <c r="I95" s="19"/>
      <c r="J95" s="20" t="s">
        <v>12</v>
      </c>
      <c r="K95" s="21"/>
      <c r="L95" s="43"/>
      <c r="M95" s="44"/>
      <c r="N95" s="45"/>
      <c r="O95" s="19"/>
      <c r="P95" s="20" t="s">
        <v>12</v>
      </c>
      <c r="Q95" s="21"/>
      <c r="R95" s="19"/>
      <c r="S95" s="20" t="s">
        <v>12</v>
      </c>
      <c r="T95" s="21"/>
      <c r="U95" s="19"/>
      <c r="V95" s="20" t="s">
        <v>12</v>
      </c>
      <c r="W95" s="21"/>
      <c r="X95" s="47"/>
      <c r="Y95" s="36"/>
      <c r="Z95" s="36"/>
      <c r="AA95" s="36"/>
      <c r="AB95" s="36"/>
      <c r="AC95" s="36"/>
      <c r="AD95" s="36"/>
      <c r="AE95" s="36"/>
    </row>
    <row r="96" spans="1:31" ht="16" customHeight="1" x14ac:dyDescent="0.2">
      <c r="A96" s="37">
        <v>40</v>
      </c>
      <c r="B96" s="38" t="str">
        <f>IF(データ２!B80="","",VLOOKUP(A96,データ２!$A$2:$B$216,2))</f>
        <v>礫川</v>
      </c>
      <c r="C96" s="16" t="s">
        <v>101</v>
      </c>
      <c r="D96" s="17" t="s">
        <v>12</v>
      </c>
      <c r="E96" s="18">
        <v>4</v>
      </c>
      <c r="F96" s="16" t="s">
        <v>101</v>
      </c>
      <c r="G96" s="17" t="s">
        <v>12</v>
      </c>
      <c r="H96" s="18">
        <v>9</v>
      </c>
      <c r="I96" s="16" t="s">
        <v>101</v>
      </c>
      <c r="J96" s="17" t="s">
        <v>12</v>
      </c>
      <c r="K96" s="18">
        <v>13</v>
      </c>
      <c r="L96" s="16" t="s">
        <v>101</v>
      </c>
      <c r="M96" s="17" t="s">
        <v>12</v>
      </c>
      <c r="N96" s="18">
        <v>16</v>
      </c>
      <c r="O96" s="40" t="s">
        <v>11</v>
      </c>
      <c r="P96" s="41"/>
      <c r="Q96" s="42"/>
      <c r="R96" s="16" t="s">
        <v>101</v>
      </c>
      <c r="S96" s="17" t="s">
        <v>12</v>
      </c>
      <c r="T96" s="18">
        <v>19</v>
      </c>
      <c r="U96" s="16" t="s">
        <v>101</v>
      </c>
      <c r="V96" s="17" t="s">
        <v>12</v>
      </c>
      <c r="W96" s="18">
        <v>20</v>
      </c>
      <c r="X96" s="46">
        <f>COUNTIF(C96:W97,"○")</f>
        <v>0</v>
      </c>
      <c r="Y96" s="35">
        <f>COUNTIF(C96:W97,"●")</f>
        <v>0</v>
      </c>
      <c r="Z96" s="35">
        <f>COUNTIF(C96:W97,"△")</f>
        <v>0</v>
      </c>
      <c r="AA96" s="35">
        <f t="shared" ref="AA96" si="101">+X96*3+Z96*1</f>
        <v>0</v>
      </c>
      <c r="AB96" s="35">
        <f>+E97+H97+K97+N97+Q97+T97+W97</f>
        <v>0</v>
      </c>
      <c r="AC96" s="35">
        <f t="shared" ref="AC96:AC100" si="102">C97+F97+I97+L97+O97+R97+U97</f>
        <v>0</v>
      </c>
      <c r="AD96" s="35">
        <f t="shared" ref="AD96" si="103">+RANK(AA96,$AA$88:$AA$101,0)*100+RANK(AB96,$AB$88:$AB$101,1)*10+RANK(AC96,$AC$88:$AC$101,0)</f>
        <v>111</v>
      </c>
      <c r="AE96" s="35">
        <f>+RANK(AD96,$AD$88:$AD$101,1)</f>
        <v>1</v>
      </c>
    </row>
    <row r="97" spans="1:31" ht="16" customHeight="1" x14ac:dyDescent="0.2">
      <c r="A97" s="37"/>
      <c r="B97" s="39"/>
      <c r="C97" s="19"/>
      <c r="D97" s="20" t="s">
        <v>12</v>
      </c>
      <c r="E97" s="21"/>
      <c r="F97" s="19"/>
      <c r="G97" s="20" t="s">
        <v>12</v>
      </c>
      <c r="H97" s="21"/>
      <c r="I97" s="19"/>
      <c r="J97" s="20" t="s">
        <v>12</v>
      </c>
      <c r="K97" s="21"/>
      <c r="L97" s="19"/>
      <c r="M97" s="20" t="s">
        <v>12</v>
      </c>
      <c r="N97" s="21"/>
      <c r="O97" s="43"/>
      <c r="P97" s="44"/>
      <c r="Q97" s="45"/>
      <c r="R97" s="19"/>
      <c r="S97" s="20" t="s">
        <v>12</v>
      </c>
      <c r="T97" s="21"/>
      <c r="U97" s="19"/>
      <c r="V97" s="20" t="s">
        <v>12</v>
      </c>
      <c r="W97" s="21"/>
      <c r="X97" s="47"/>
      <c r="Y97" s="36"/>
      <c r="Z97" s="36"/>
      <c r="AA97" s="36"/>
      <c r="AB97" s="36"/>
      <c r="AC97" s="36"/>
      <c r="AD97" s="36"/>
      <c r="AE97" s="36"/>
    </row>
    <row r="98" spans="1:31" ht="16" customHeight="1" x14ac:dyDescent="0.2">
      <c r="A98" s="37">
        <v>41</v>
      </c>
      <c r="B98" s="38" t="str">
        <f>IF(データ２!B82="","",VLOOKUP(A98,データ２!$A$2:$B$216,2))</f>
        <v>東雲メッツ</v>
      </c>
      <c r="C98" s="16" t="s">
        <v>101</v>
      </c>
      <c r="D98" s="17" t="s">
        <v>12</v>
      </c>
      <c r="E98" s="18">
        <v>5</v>
      </c>
      <c r="F98" s="16" t="s">
        <v>101</v>
      </c>
      <c r="G98" s="17" t="s">
        <v>12</v>
      </c>
      <c r="H98" s="18">
        <v>10</v>
      </c>
      <c r="I98" s="16" t="s">
        <v>101</v>
      </c>
      <c r="J98" s="17" t="s">
        <v>12</v>
      </c>
      <c r="K98" s="18">
        <v>14</v>
      </c>
      <c r="L98" s="16" t="s">
        <v>101</v>
      </c>
      <c r="M98" s="17" t="s">
        <v>12</v>
      </c>
      <c r="N98" s="18">
        <v>17</v>
      </c>
      <c r="O98" s="16" t="s">
        <v>101</v>
      </c>
      <c r="P98" s="17" t="s">
        <v>12</v>
      </c>
      <c r="Q98" s="18">
        <v>19</v>
      </c>
      <c r="R98" s="40" t="s">
        <v>11</v>
      </c>
      <c r="S98" s="41"/>
      <c r="T98" s="42"/>
      <c r="U98" s="16" t="s">
        <v>101</v>
      </c>
      <c r="V98" s="17" t="s">
        <v>12</v>
      </c>
      <c r="W98" s="18">
        <v>21</v>
      </c>
      <c r="X98" s="46">
        <f>COUNTIF(C98:W99,"○")</f>
        <v>0</v>
      </c>
      <c r="Y98" s="35">
        <f>COUNTIF(C98:W99,"●")</f>
        <v>0</v>
      </c>
      <c r="Z98" s="35">
        <f>COUNTIF(C98:W99,"△")</f>
        <v>0</v>
      </c>
      <c r="AA98" s="35">
        <f t="shared" ref="AA98" si="104">+X98*3+Z98*1</f>
        <v>0</v>
      </c>
      <c r="AB98" s="35">
        <f>+E99+H99+K99+N99+Q99+T99+W99</f>
        <v>0</v>
      </c>
      <c r="AC98" s="35">
        <f t="shared" si="102"/>
        <v>0</v>
      </c>
      <c r="AD98" s="35">
        <f t="shared" ref="AD98" si="105">+RANK(AA98,$AA$88:$AA$101,0)*100+RANK(AB98,$AB$88:$AB$101,1)*10+RANK(AC98,$AC$88:$AC$101,0)</f>
        <v>111</v>
      </c>
      <c r="AE98" s="35">
        <f>+RANK(AD98,$AD$88:$AD$101,1)</f>
        <v>1</v>
      </c>
    </row>
    <row r="99" spans="1:31" ht="16" customHeight="1" x14ac:dyDescent="0.2">
      <c r="A99" s="37"/>
      <c r="B99" s="39"/>
      <c r="C99" s="19"/>
      <c r="D99" s="20" t="s">
        <v>12</v>
      </c>
      <c r="E99" s="21"/>
      <c r="F99" s="19"/>
      <c r="G99" s="20" t="s">
        <v>12</v>
      </c>
      <c r="H99" s="21"/>
      <c r="I99" s="19"/>
      <c r="J99" s="20" t="s">
        <v>12</v>
      </c>
      <c r="K99" s="21"/>
      <c r="L99" s="19"/>
      <c r="M99" s="20" t="s">
        <v>12</v>
      </c>
      <c r="N99" s="21"/>
      <c r="O99" s="19"/>
      <c r="P99" s="20" t="s">
        <v>12</v>
      </c>
      <c r="Q99" s="21"/>
      <c r="R99" s="43"/>
      <c r="S99" s="44"/>
      <c r="T99" s="45"/>
      <c r="U99" s="19"/>
      <c r="V99" s="20" t="s">
        <v>12</v>
      </c>
      <c r="W99" s="21"/>
      <c r="X99" s="47"/>
      <c r="Y99" s="36"/>
      <c r="Z99" s="36"/>
      <c r="AA99" s="36"/>
      <c r="AB99" s="36"/>
      <c r="AC99" s="36"/>
      <c r="AD99" s="36"/>
      <c r="AE99" s="36"/>
    </row>
    <row r="100" spans="1:31" ht="16" customHeight="1" x14ac:dyDescent="0.2">
      <c r="A100" s="37">
        <v>42</v>
      </c>
      <c r="B100" s="38" t="str">
        <f>IF(データ２!B84="","",VLOOKUP(A100,データ２!$A$2:$B$216,2))</f>
        <v>ブラックキラーズ</v>
      </c>
      <c r="C100" s="16" t="s">
        <v>101</v>
      </c>
      <c r="D100" s="17" t="s">
        <v>12</v>
      </c>
      <c r="E100" s="18">
        <v>6</v>
      </c>
      <c r="F100" s="16" t="s">
        <v>101</v>
      </c>
      <c r="G100" s="17" t="s">
        <v>12</v>
      </c>
      <c r="H100" s="18">
        <v>11</v>
      </c>
      <c r="I100" s="16" t="s">
        <v>101</v>
      </c>
      <c r="J100" s="17" t="s">
        <v>12</v>
      </c>
      <c r="K100" s="18">
        <v>15</v>
      </c>
      <c r="L100" s="16" t="s">
        <v>101</v>
      </c>
      <c r="M100" s="17" t="s">
        <v>12</v>
      </c>
      <c r="N100" s="18">
        <v>18</v>
      </c>
      <c r="O100" s="16" t="s">
        <v>101</v>
      </c>
      <c r="P100" s="17" t="s">
        <v>12</v>
      </c>
      <c r="Q100" s="18">
        <v>20</v>
      </c>
      <c r="R100" s="16" t="s">
        <v>101</v>
      </c>
      <c r="S100" s="17" t="s">
        <v>12</v>
      </c>
      <c r="T100" s="18">
        <v>21</v>
      </c>
      <c r="U100" s="40" t="s">
        <v>11</v>
      </c>
      <c r="V100" s="41"/>
      <c r="W100" s="42"/>
      <c r="X100" s="46">
        <f>COUNTIF(C100:W101,"○")</f>
        <v>0</v>
      </c>
      <c r="Y100" s="35">
        <f>COUNTIF(C100:W101,"●")</f>
        <v>0</v>
      </c>
      <c r="Z100" s="35">
        <f>COUNTIF(C100:W101,"△")</f>
        <v>0</v>
      </c>
      <c r="AA100" s="35">
        <f t="shared" ref="AA100" si="106">+X100*3+Z100*1</f>
        <v>0</v>
      </c>
      <c r="AB100" s="35">
        <f>+E101+H101+K101+N101+Q101+T101+W101</f>
        <v>0</v>
      </c>
      <c r="AC100" s="35">
        <f t="shared" si="102"/>
        <v>0</v>
      </c>
      <c r="AD100" s="35">
        <f t="shared" ref="AD100" si="107">+RANK(AA100,$AA$88:$AA$101,0)*100+RANK(AB100,$AB$88:$AB$101,1)*10+RANK(AC100,$AC$88:$AC$101,0)</f>
        <v>111</v>
      </c>
      <c r="AE100" s="35">
        <f>+RANK(AD100,$AD$88:$AD$101,1)</f>
        <v>1</v>
      </c>
    </row>
    <row r="101" spans="1:31" ht="16" customHeight="1" x14ac:dyDescent="0.2">
      <c r="A101" s="37"/>
      <c r="B101" s="39"/>
      <c r="C101" s="19"/>
      <c r="D101" s="20" t="s">
        <v>12</v>
      </c>
      <c r="E101" s="21"/>
      <c r="F101" s="19"/>
      <c r="G101" s="20" t="s">
        <v>12</v>
      </c>
      <c r="H101" s="21"/>
      <c r="I101" s="19"/>
      <c r="J101" s="20" t="s">
        <v>12</v>
      </c>
      <c r="K101" s="21"/>
      <c r="L101" s="19"/>
      <c r="M101" s="20" t="s">
        <v>12</v>
      </c>
      <c r="N101" s="21"/>
      <c r="O101" s="19"/>
      <c r="P101" s="20" t="s">
        <v>12</v>
      </c>
      <c r="Q101" s="21"/>
      <c r="R101" s="19"/>
      <c r="S101" s="20" t="s">
        <v>12</v>
      </c>
      <c r="T101" s="21"/>
      <c r="U101" s="43"/>
      <c r="V101" s="44"/>
      <c r="W101" s="45"/>
      <c r="X101" s="47"/>
      <c r="Y101" s="36"/>
      <c r="Z101" s="36"/>
      <c r="AA101" s="36"/>
      <c r="AB101" s="36"/>
      <c r="AC101" s="36"/>
      <c r="AD101" s="36"/>
      <c r="AE101" s="36"/>
    </row>
    <row r="103" spans="1:31" x14ac:dyDescent="0.2">
      <c r="B103" s="6" t="str">
        <f>+データ１!$B$2</f>
        <v>2021/2/21</v>
      </c>
      <c r="C103" s="4" t="str">
        <f>+データ１!$B$4</f>
        <v xml:space="preserve">2021年 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31" ht="130" customHeight="1" x14ac:dyDescent="0.2">
      <c r="B104" s="14" t="str">
        <f>+データ１!B18</f>
        <v>スーパーリ－グ 　　                  　　　 第１５回大会  　　　        　Ｇブロック     　　              ２０２１</v>
      </c>
      <c r="C104" s="48" t="str">
        <f>+IF(B105="","",+B105)</f>
        <v>南千住ペガサス</v>
      </c>
      <c r="D104" s="49"/>
      <c r="E104" s="50"/>
      <c r="F104" s="48" t="str">
        <f>+IF(B107="","",+B107)</f>
        <v>金町ジャイアンツ</v>
      </c>
      <c r="G104" s="49"/>
      <c r="H104" s="50"/>
      <c r="I104" s="48" t="str">
        <f>+IF(B109="","",+B109)</f>
        <v>月島ライオンズ</v>
      </c>
      <c r="J104" s="49"/>
      <c r="K104" s="50"/>
      <c r="L104" s="48" t="str">
        <f>+IF(B111="","",+B111)</f>
        <v>墨田スターズ</v>
      </c>
      <c r="M104" s="49"/>
      <c r="N104" s="50"/>
      <c r="O104" s="48" t="str">
        <f>+IF(B113="","",+B113)</f>
        <v>御殿山ファイターズ</v>
      </c>
      <c r="P104" s="49"/>
      <c r="Q104" s="50"/>
      <c r="R104" s="48" t="str">
        <f>+IF(B115="","",+B115)</f>
        <v>越中島ブレーブス</v>
      </c>
      <c r="S104" s="49"/>
      <c r="T104" s="50"/>
      <c r="U104" s="48" t="str">
        <f>+IF(B117="","",+B117)</f>
        <v>新田ファイヤーズ</v>
      </c>
      <c r="V104" s="49"/>
      <c r="W104" s="50"/>
      <c r="X104" s="15" t="s">
        <v>0</v>
      </c>
      <c r="Y104" s="9" t="s">
        <v>1</v>
      </c>
      <c r="Z104" s="9" t="s">
        <v>2</v>
      </c>
      <c r="AA104" s="7" t="s">
        <v>6</v>
      </c>
      <c r="AB104" s="8" t="s">
        <v>8</v>
      </c>
      <c r="AC104" s="8" t="s">
        <v>9</v>
      </c>
      <c r="AD104" s="8" t="s">
        <v>73</v>
      </c>
      <c r="AE104" s="7" t="s">
        <v>7</v>
      </c>
    </row>
    <row r="105" spans="1:31" ht="16" customHeight="1" x14ac:dyDescent="0.2">
      <c r="A105" s="37">
        <v>43</v>
      </c>
      <c r="B105" s="38" t="str">
        <f>IF(データ２!B86="","",VLOOKUP(A105,データ２!$A$2:$B$216,2))</f>
        <v>南千住ペガサス</v>
      </c>
      <c r="C105" s="40" t="s">
        <v>11</v>
      </c>
      <c r="D105" s="41"/>
      <c r="E105" s="42"/>
      <c r="F105" s="16" t="s">
        <v>102</v>
      </c>
      <c r="G105" s="17" t="s">
        <v>12</v>
      </c>
      <c r="H105" s="18">
        <v>1</v>
      </c>
      <c r="I105" s="16" t="s">
        <v>102</v>
      </c>
      <c r="J105" s="17" t="s">
        <v>12</v>
      </c>
      <c r="K105" s="18">
        <v>2</v>
      </c>
      <c r="L105" s="16" t="s">
        <v>102</v>
      </c>
      <c r="M105" s="17" t="s">
        <v>12</v>
      </c>
      <c r="N105" s="18">
        <v>3</v>
      </c>
      <c r="O105" s="16" t="s">
        <v>102</v>
      </c>
      <c r="P105" s="17" t="s">
        <v>12</v>
      </c>
      <c r="Q105" s="18">
        <v>4</v>
      </c>
      <c r="R105" s="16" t="s">
        <v>102</v>
      </c>
      <c r="S105" s="17" t="s">
        <v>12</v>
      </c>
      <c r="T105" s="18">
        <v>5</v>
      </c>
      <c r="U105" s="16" t="s">
        <v>102</v>
      </c>
      <c r="V105" s="17" t="s">
        <v>12</v>
      </c>
      <c r="W105" s="18">
        <v>6</v>
      </c>
      <c r="X105" s="46">
        <f>COUNTIF(C105:W106,"○")</f>
        <v>0</v>
      </c>
      <c r="Y105" s="35">
        <f>COUNTIF(C105:W106,"●")</f>
        <v>0</v>
      </c>
      <c r="Z105" s="35">
        <f>COUNTIF(C105:W106,"△")</f>
        <v>0</v>
      </c>
      <c r="AA105" s="35">
        <f t="shared" ref="AA105" si="108">+X105*3+Z105*1</f>
        <v>0</v>
      </c>
      <c r="AB105" s="35">
        <f>+E106+H106+K106+N106+Q106+T106+W106</f>
        <v>0</v>
      </c>
      <c r="AC105" s="35">
        <f t="shared" ref="AC105" si="109">C106+F106+I106+L106+O106+R106+U106</f>
        <v>0</v>
      </c>
      <c r="AD105" s="35">
        <f>+RANK(AA105,$AA$105:$AA$118,0)*100+RANK(AB105,$AB$105:$AB$1118,1)*10+RANK(AC105,$AC$105:$AC$118,0)</f>
        <v>111</v>
      </c>
      <c r="AE105" s="35">
        <f>+RANK(AD105,$AD$105:$AD$118,1)</f>
        <v>1</v>
      </c>
    </row>
    <row r="106" spans="1:31" ht="16" customHeight="1" x14ac:dyDescent="0.2">
      <c r="A106" s="37"/>
      <c r="B106" s="39"/>
      <c r="C106" s="43"/>
      <c r="D106" s="44"/>
      <c r="E106" s="45"/>
      <c r="F106" s="19"/>
      <c r="G106" s="20" t="s">
        <v>12</v>
      </c>
      <c r="H106" s="21"/>
      <c r="I106" s="19"/>
      <c r="J106" s="20" t="s">
        <v>12</v>
      </c>
      <c r="K106" s="21"/>
      <c r="L106" s="19"/>
      <c r="M106" s="20" t="s">
        <v>12</v>
      </c>
      <c r="N106" s="21"/>
      <c r="O106" s="19"/>
      <c r="P106" s="20" t="s">
        <v>12</v>
      </c>
      <c r="Q106" s="21"/>
      <c r="R106" s="19"/>
      <c r="S106" s="20" t="s">
        <v>12</v>
      </c>
      <c r="T106" s="21"/>
      <c r="U106" s="19"/>
      <c r="V106" s="20" t="s">
        <v>12</v>
      </c>
      <c r="W106" s="21"/>
      <c r="X106" s="47"/>
      <c r="Y106" s="36"/>
      <c r="Z106" s="36"/>
      <c r="AA106" s="36"/>
      <c r="AB106" s="36"/>
      <c r="AC106" s="36"/>
      <c r="AD106" s="36"/>
      <c r="AE106" s="36"/>
    </row>
    <row r="107" spans="1:31" ht="16" customHeight="1" x14ac:dyDescent="0.2">
      <c r="A107" s="37">
        <v>44</v>
      </c>
      <c r="B107" s="38" t="str">
        <f>IF(データ２!B88="","",VLOOKUP(A107,データ２!$A$2:$B$216,2))</f>
        <v>金町ジャイアンツ</v>
      </c>
      <c r="C107" s="16" t="s">
        <v>102</v>
      </c>
      <c r="D107" s="17" t="s">
        <v>12</v>
      </c>
      <c r="E107" s="18">
        <v>1</v>
      </c>
      <c r="F107" s="40" t="s">
        <v>11</v>
      </c>
      <c r="G107" s="41"/>
      <c r="H107" s="42"/>
      <c r="I107" s="16" t="s">
        <v>102</v>
      </c>
      <c r="J107" s="17" t="s">
        <v>12</v>
      </c>
      <c r="K107" s="18">
        <v>7</v>
      </c>
      <c r="L107" s="16" t="s">
        <v>102</v>
      </c>
      <c r="M107" s="17" t="s">
        <v>12</v>
      </c>
      <c r="N107" s="18">
        <v>8</v>
      </c>
      <c r="O107" s="16" t="s">
        <v>102</v>
      </c>
      <c r="P107" s="17" t="s">
        <v>12</v>
      </c>
      <c r="Q107" s="18">
        <v>9</v>
      </c>
      <c r="R107" s="16" t="s">
        <v>102</v>
      </c>
      <c r="S107" s="17" t="s">
        <v>12</v>
      </c>
      <c r="T107" s="18">
        <v>10</v>
      </c>
      <c r="U107" s="16" t="s">
        <v>102</v>
      </c>
      <c r="V107" s="17" t="s">
        <v>12</v>
      </c>
      <c r="W107" s="18">
        <v>11</v>
      </c>
      <c r="X107" s="46">
        <f>COUNTIF(C107:W108,"○")</f>
        <v>0</v>
      </c>
      <c r="Y107" s="35">
        <f>COUNTIF(C107:W108,"●")</f>
        <v>0</v>
      </c>
      <c r="Z107" s="35">
        <f>COUNTIF(C107:W108,"△")</f>
        <v>0</v>
      </c>
      <c r="AA107" s="35">
        <f t="shared" ref="AA107" si="110">+X107*3+Z107*1</f>
        <v>0</v>
      </c>
      <c r="AB107" s="35">
        <f>+E108+H108+K108+N108+Q108+T108+W108</f>
        <v>0</v>
      </c>
      <c r="AC107" s="35">
        <f t="shared" ref="AC107" si="111">C108+F108+I108+L108+O108+R108+U108</f>
        <v>0</v>
      </c>
      <c r="AD107" s="35">
        <f t="shared" ref="AD107" si="112">+RANK(AA107,$AA$105:$AA$118,0)*100+RANK(AB107,$AB$105:$AB$1118,1)*10+RANK(AC107,$AC$105:$AC$118,0)</f>
        <v>111</v>
      </c>
      <c r="AE107" s="35">
        <f>+RANK(AD107,$AD$105:$AD$118,1)</f>
        <v>1</v>
      </c>
    </row>
    <row r="108" spans="1:31" ht="16" customHeight="1" x14ac:dyDescent="0.2">
      <c r="A108" s="37"/>
      <c r="B108" s="39"/>
      <c r="C108" s="19"/>
      <c r="D108" s="20" t="s">
        <v>12</v>
      </c>
      <c r="E108" s="21"/>
      <c r="F108" s="43"/>
      <c r="G108" s="44"/>
      <c r="H108" s="45"/>
      <c r="I108" s="19"/>
      <c r="J108" s="20" t="s">
        <v>12</v>
      </c>
      <c r="K108" s="21"/>
      <c r="L108" s="19"/>
      <c r="M108" s="20" t="s">
        <v>12</v>
      </c>
      <c r="N108" s="21"/>
      <c r="O108" s="19"/>
      <c r="P108" s="20" t="s">
        <v>12</v>
      </c>
      <c r="Q108" s="21"/>
      <c r="R108" s="19"/>
      <c r="S108" s="20" t="s">
        <v>12</v>
      </c>
      <c r="T108" s="21"/>
      <c r="U108" s="19"/>
      <c r="V108" s="20" t="s">
        <v>12</v>
      </c>
      <c r="W108" s="21"/>
      <c r="X108" s="47"/>
      <c r="Y108" s="36"/>
      <c r="Z108" s="36"/>
      <c r="AA108" s="36"/>
      <c r="AB108" s="36"/>
      <c r="AC108" s="36"/>
      <c r="AD108" s="36"/>
      <c r="AE108" s="36"/>
    </row>
    <row r="109" spans="1:31" ht="16" customHeight="1" x14ac:dyDescent="0.2">
      <c r="A109" s="37">
        <v>45</v>
      </c>
      <c r="B109" s="38" t="str">
        <f>IF(データ２!B90="","",VLOOKUP(A109,データ２!$A$2:$B$216,2))</f>
        <v>月島ライオンズ</v>
      </c>
      <c r="C109" s="16" t="s">
        <v>102</v>
      </c>
      <c r="D109" s="17" t="s">
        <v>12</v>
      </c>
      <c r="E109" s="18">
        <v>2</v>
      </c>
      <c r="F109" s="16" t="s">
        <v>102</v>
      </c>
      <c r="G109" s="17" t="s">
        <v>12</v>
      </c>
      <c r="H109" s="18">
        <v>7</v>
      </c>
      <c r="I109" s="40" t="s">
        <v>11</v>
      </c>
      <c r="J109" s="41"/>
      <c r="K109" s="42"/>
      <c r="L109" s="16" t="s">
        <v>102</v>
      </c>
      <c r="M109" s="17" t="s">
        <v>12</v>
      </c>
      <c r="N109" s="18">
        <v>12</v>
      </c>
      <c r="O109" s="16" t="s">
        <v>102</v>
      </c>
      <c r="P109" s="17" t="s">
        <v>12</v>
      </c>
      <c r="Q109" s="18">
        <v>13</v>
      </c>
      <c r="R109" s="16" t="s">
        <v>102</v>
      </c>
      <c r="S109" s="17" t="s">
        <v>12</v>
      </c>
      <c r="T109" s="18">
        <v>14</v>
      </c>
      <c r="U109" s="16" t="s">
        <v>102</v>
      </c>
      <c r="V109" s="17" t="s">
        <v>12</v>
      </c>
      <c r="W109" s="18">
        <v>15</v>
      </c>
      <c r="X109" s="46">
        <f>COUNTIF(C109:W110,"○")</f>
        <v>0</v>
      </c>
      <c r="Y109" s="35">
        <f>COUNTIF(C109:W110,"●")</f>
        <v>0</v>
      </c>
      <c r="Z109" s="35">
        <f>COUNTIF(C109:W110,"△")</f>
        <v>0</v>
      </c>
      <c r="AA109" s="35">
        <f t="shared" ref="AA109" si="113">+X109*3+Z109*1</f>
        <v>0</v>
      </c>
      <c r="AB109" s="35">
        <f>+E110+H110+K110+N110+Q110+T110+W110</f>
        <v>0</v>
      </c>
      <c r="AC109" s="35">
        <f t="shared" ref="AC109" si="114">C110+F110+I110+L110+O110+R110+U110</f>
        <v>0</v>
      </c>
      <c r="AD109" s="35">
        <f t="shared" ref="AD109" si="115">+RANK(AA109,$AA$105:$AA$118,0)*100+RANK(AB109,$AB$105:$AB$1118,1)*10+RANK(AC109,$AC$105:$AC$118,0)</f>
        <v>111</v>
      </c>
      <c r="AE109" s="35">
        <f>+RANK(AD109,$AD$105:$AD$118,1)</f>
        <v>1</v>
      </c>
    </row>
    <row r="110" spans="1:31" ht="16" customHeight="1" x14ac:dyDescent="0.2">
      <c r="A110" s="37"/>
      <c r="B110" s="39"/>
      <c r="C110" s="19"/>
      <c r="D110" s="20" t="s">
        <v>12</v>
      </c>
      <c r="E110" s="21"/>
      <c r="F110" s="19"/>
      <c r="G110" s="20" t="s">
        <v>12</v>
      </c>
      <c r="H110" s="21"/>
      <c r="I110" s="43"/>
      <c r="J110" s="44"/>
      <c r="K110" s="45"/>
      <c r="L110" s="19"/>
      <c r="M110" s="20" t="s">
        <v>12</v>
      </c>
      <c r="N110" s="21"/>
      <c r="O110" s="19"/>
      <c r="P110" s="20" t="s">
        <v>12</v>
      </c>
      <c r="Q110" s="21"/>
      <c r="R110" s="19"/>
      <c r="S110" s="20" t="s">
        <v>12</v>
      </c>
      <c r="T110" s="21"/>
      <c r="U110" s="19"/>
      <c r="V110" s="20" t="s">
        <v>12</v>
      </c>
      <c r="W110" s="21"/>
      <c r="X110" s="47"/>
      <c r="Y110" s="36"/>
      <c r="Z110" s="36"/>
      <c r="AA110" s="36"/>
      <c r="AB110" s="36"/>
      <c r="AC110" s="36"/>
      <c r="AD110" s="36"/>
      <c r="AE110" s="36"/>
    </row>
    <row r="111" spans="1:31" ht="16" customHeight="1" x14ac:dyDescent="0.2">
      <c r="A111" s="37">
        <v>46</v>
      </c>
      <c r="B111" s="38" t="str">
        <f>IF(データ２!B92="","",VLOOKUP(A111,データ２!$A$2:$B$216,2))</f>
        <v>墨田スターズ</v>
      </c>
      <c r="C111" s="16" t="s">
        <v>102</v>
      </c>
      <c r="D111" s="17" t="s">
        <v>12</v>
      </c>
      <c r="E111" s="18">
        <v>3</v>
      </c>
      <c r="F111" s="16" t="s">
        <v>102</v>
      </c>
      <c r="G111" s="17" t="s">
        <v>12</v>
      </c>
      <c r="H111" s="18">
        <v>8</v>
      </c>
      <c r="I111" s="16" t="s">
        <v>102</v>
      </c>
      <c r="J111" s="17" t="s">
        <v>12</v>
      </c>
      <c r="K111" s="18">
        <v>12</v>
      </c>
      <c r="L111" s="40" t="s">
        <v>11</v>
      </c>
      <c r="M111" s="41"/>
      <c r="N111" s="42"/>
      <c r="O111" s="16" t="s">
        <v>102</v>
      </c>
      <c r="P111" s="17" t="s">
        <v>12</v>
      </c>
      <c r="Q111" s="18">
        <v>16</v>
      </c>
      <c r="R111" s="16" t="s">
        <v>102</v>
      </c>
      <c r="S111" s="17" t="s">
        <v>12</v>
      </c>
      <c r="T111" s="18">
        <v>17</v>
      </c>
      <c r="U111" s="16" t="s">
        <v>102</v>
      </c>
      <c r="V111" s="17" t="s">
        <v>12</v>
      </c>
      <c r="W111" s="18">
        <v>18</v>
      </c>
      <c r="X111" s="46">
        <f>COUNTIF(C111:W112,"○")</f>
        <v>0</v>
      </c>
      <c r="Y111" s="35">
        <f>COUNTIF(C111:W112,"●")</f>
        <v>0</v>
      </c>
      <c r="Z111" s="35">
        <f>COUNTIF(C111:W112,"△")</f>
        <v>0</v>
      </c>
      <c r="AA111" s="35">
        <f t="shared" ref="AA111" si="116">+X111*3+Z111*1</f>
        <v>0</v>
      </c>
      <c r="AB111" s="35">
        <f>+E112+H112+K112+N112+Q112+T112+W112</f>
        <v>0</v>
      </c>
      <c r="AC111" s="35">
        <f t="shared" ref="AC111" si="117">C112+F112+I112+L112+O112+R112+U112</f>
        <v>0</v>
      </c>
      <c r="AD111" s="35">
        <f t="shared" ref="AD111" si="118">+RANK(AA111,$AA$105:$AA$118,0)*100+RANK(AB111,$AB$105:$AB$1118,1)*10+RANK(AC111,$AC$105:$AC$118,0)</f>
        <v>111</v>
      </c>
      <c r="AE111" s="35">
        <f>+RANK(AD111,$AD$105:$AD$118,1)</f>
        <v>1</v>
      </c>
    </row>
    <row r="112" spans="1:31" ht="16" customHeight="1" x14ac:dyDescent="0.2">
      <c r="A112" s="37"/>
      <c r="B112" s="39"/>
      <c r="C112" s="19"/>
      <c r="D112" s="20" t="s">
        <v>12</v>
      </c>
      <c r="E112" s="21"/>
      <c r="F112" s="19"/>
      <c r="G112" s="20" t="s">
        <v>12</v>
      </c>
      <c r="H112" s="21"/>
      <c r="I112" s="19"/>
      <c r="J112" s="20" t="s">
        <v>12</v>
      </c>
      <c r="K112" s="21"/>
      <c r="L112" s="43"/>
      <c r="M112" s="44"/>
      <c r="N112" s="45"/>
      <c r="O112" s="19"/>
      <c r="P112" s="20" t="s">
        <v>12</v>
      </c>
      <c r="Q112" s="21"/>
      <c r="R112" s="19"/>
      <c r="S112" s="20" t="s">
        <v>12</v>
      </c>
      <c r="T112" s="21"/>
      <c r="U112" s="19"/>
      <c r="V112" s="20" t="s">
        <v>12</v>
      </c>
      <c r="W112" s="21"/>
      <c r="X112" s="47"/>
      <c r="Y112" s="36"/>
      <c r="Z112" s="36"/>
      <c r="AA112" s="36"/>
      <c r="AB112" s="36"/>
      <c r="AC112" s="36"/>
      <c r="AD112" s="36"/>
      <c r="AE112" s="36"/>
    </row>
    <row r="113" spans="1:31" ht="16" customHeight="1" x14ac:dyDescent="0.2">
      <c r="A113" s="37">
        <v>47</v>
      </c>
      <c r="B113" s="38" t="str">
        <f>IF(データ２!B94="","",VLOOKUP(A113,データ２!$A$2:$B$216,2))</f>
        <v>御殿山ファイターズ</v>
      </c>
      <c r="C113" s="16" t="s">
        <v>102</v>
      </c>
      <c r="D113" s="17" t="s">
        <v>12</v>
      </c>
      <c r="E113" s="18">
        <v>4</v>
      </c>
      <c r="F113" s="16" t="s">
        <v>102</v>
      </c>
      <c r="G113" s="17" t="s">
        <v>12</v>
      </c>
      <c r="H113" s="18">
        <v>9</v>
      </c>
      <c r="I113" s="16" t="s">
        <v>102</v>
      </c>
      <c r="J113" s="17" t="s">
        <v>12</v>
      </c>
      <c r="K113" s="18">
        <v>13</v>
      </c>
      <c r="L113" s="16" t="s">
        <v>102</v>
      </c>
      <c r="M113" s="17" t="s">
        <v>12</v>
      </c>
      <c r="N113" s="18">
        <v>16</v>
      </c>
      <c r="O113" s="40" t="s">
        <v>11</v>
      </c>
      <c r="P113" s="41"/>
      <c r="Q113" s="42"/>
      <c r="R113" s="16" t="s">
        <v>102</v>
      </c>
      <c r="S113" s="17" t="s">
        <v>12</v>
      </c>
      <c r="T113" s="18">
        <v>19</v>
      </c>
      <c r="U113" s="16" t="s">
        <v>102</v>
      </c>
      <c r="V113" s="17" t="s">
        <v>12</v>
      </c>
      <c r="W113" s="18">
        <v>20</v>
      </c>
      <c r="X113" s="46">
        <f>COUNTIF(C113:W114,"○")</f>
        <v>0</v>
      </c>
      <c r="Y113" s="35">
        <f>COUNTIF(C113:W114,"●")</f>
        <v>0</v>
      </c>
      <c r="Z113" s="35">
        <f>COUNTIF(C113:W114,"△")</f>
        <v>0</v>
      </c>
      <c r="AA113" s="35">
        <f t="shared" ref="AA113" si="119">+X113*3+Z113*1</f>
        <v>0</v>
      </c>
      <c r="AB113" s="35">
        <f>+E114+H114+K114+N114+Q114+T114+W114</f>
        <v>0</v>
      </c>
      <c r="AC113" s="35">
        <f t="shared" ref="AC113:AC117" si="120">C114+F114+I114+L114+O114+R114+U114</f>
        <v>0</v>
      </c>
      <c r="AD113" s="35">
        <f t="shared" ref="AD113" si="121">+RANK(AA113,$AA$105:$AA$118,0)*100+RANK(AB113,$AB$105:$AB$1118,1)*10+RANK(AC113,$AC$105:$AC$118,0)</f>
        <v>111</v>
      </c>
      <c r="AE113" s="35">
        <f>+RANK(AD113,$AD$105:$AD$118,1)</f>
        <v>1</v>
      </c>
    </row>
    <row r="114" spans="1:31" ht="16" customHeight="1" x14ac:dyDescent="0.2">
      <c r="A114" s="37"/>
      <c r="B114" s="39"/>
      <c r="C114" s="19"/>
      <c r="D114" s="20" t="s">
        <v>12</v>
      </c>
      <c r="E114" s="21"/>
      <c r="F114" s="19"/>
      <c r="G114" s="20" t="s">
        <v>12</v>
      </c>
      <c r="H114" s="21"/>
      <c r="I114" s="19"/>
      <c r="J114" s="20" t="s">
        <v>12</v>
      </c>
      <c r="K114" s="21"/>
      <c r="L114" s="19"/>
      <c r="M114" s="20" t="s">
        <v>12</v>
      </c>
      <c r="N114" s="21"/>
      <c r="O114" s="43"/>
      <c r="P114" s="44"/>
      <c r="Q114" s="45"/>
      <c r="R114" s="19"/>
      <c r="S114" s="20" t="s">
        <v>12</v>
      </c>
      <c r="T114" s="21"/>
      <c r="U114" s="19"/>
      <c r="V114" s="20" t="s">
        <v>12</v>
      </c>
      <c r="W114" s="21"/>
      <c r="X114" s="47"/>
      <c r="Y114" s="36"/>
      <c r="Z114" s="36"/>
      <c r="AA114" s="36"/>
      <c r="AB114" s="36"/>
      <c r="AC114" s="36"/>
      <c r="AD114" s="36"/>
      <c r="AE114" s="36"/>
    </row>
    <row r="115" spans="1:31" ht="16" customHeight="1" x14ac:dyDescent="0.2">
      <c r="A115" s="37">
        <v>48</v>
      </c>
      <c r="B115" s="38" t="str">
        <f>IF(データ２!B96="","",VLOOKUP(A115,データ２!$A$2:$B$216,2))</f>
        <v>越中島ブレーブス</v>
      </c>
      <c r="C115" s="16" t="s">
        <v>102</v>
      </c>
      <c r="D115" s="17" t="s">
        <v>12</v>
      </c>
      <c r="E115" s="18">
        <v>5</v>
      </c>
      <c r="F115" s="16" t="s">
        <v>102</v>
      </c>
      <c r="G115" s="17" t="s">
        <v>12</v>
      </c>
      <c r="H115" s="18">
        <v>10</v>
      </c>
      <c r="I115" s="16" t="s">
        <v>102</v>
      </c>
      <c r="J115" s="17" t="s">
        <v>12</v>
      </c>
      <c r="K115" s="18">
        <v>14</v>
      </c>
      <c r="L115" s="16" t="s">
        <v>102</v>
      </c>
      <c r="M115" s="17" t="s">
        <v>12</v>
      </c>
      <c r="N115" s="18">
        <v>17</v>
      </c>
      <c r="O115" s="16" t="s">
        <v>102</v>
      </c>
      <c r="P115" s="17" t="s">
        <v>12</v>
      </c>
      <c r="Q115" s="18">
        <v>19</v>
      </c>
      <c r="R115" s="40" t="s">
        <v>11</v>
      </c>
      <c r="S115" s="41"/>
      <c r="T115" s="42"/>
      <c r="U115" s="16" t="s">
        <v>102</v>
      </c>
      <c r="V115" s="17" t="s">
        <v>12</v>
      </c>
      <c r="W115" s="18">
        <v>21</v>
      </c>
      <c r="X115" s="46">
        <f>COUNTIF(C115:W116,"○")</f>
        <v>0</v>
      </c>
      <c r="Y115" s="35">
        <f>COUNTIF(C115:W116,"●")</f>
        <v>0</v>
      </c>
      <c r="Z115" s="35">
        <f>COUNTIF(C115:W116,"△")</f>
        <v>0</v>
      </c>
      <c r="AA115" s="35">
        <f t="shared" ref="AA115" si="122">+X115*3+Z115*1</f>
        <v>0</v>
      </c>
      <c r="AB115" s="35">
        <f>+E116+H116+K116+N116+Q116+T116+W116</f>
        <v>0</v>
      </c>
      <c r="AC115" s="35">
        <f t="shared" si="120"/>
        <v>0</v>
      </c>
      <c r="AD115" s="35">
        <f t="shared" ref="AD115" si="123">+RANK(AA115,$AA$105:$AA$118,0)*100+RANK(AB115,$AB$105:$AB$1118,1)*10+RANK(AC115,$AC$105:$AC$118,0)</f>
        <v>111</v>
      </c>
      <c r="AE115" s="35">
        <f>+RANK(AD115,$AD$105:$AD$118,1)</f>
        <v>1</v>
      </c>
    </row>
    <row r="116" spans="1:31" ht="16" customHeight="1" x14ac:dyDescent="0.2">
      <c r="A116" s="37"/>
      <c r="B116" s="39"/>
      <c r="C116" s="19"/>
      <c r="D116" s="20" t="s">
        <v>12</v>
      </c>
      <c r="E116" s="21"/>
      <c r="F116" s="19"/>
      <c r="G116" s="20" t="s">
        <v>12</v>
      </c>
      <c r="H116" s="21"/>
      <c r="I116" s="19"/>
      <c r="J116" s="20" t="s">
        <v>12</v>
      </c>
      <c r="K116" s="21"/>
      <c r="L116" s="19"/>
      <c r="M116" s="20" t="s">
        <v>12</v>
      </c>
      <c r="N116" s="21"/>
      <c r="O116" s="19"/>
      <c r="P116" s="20" t="s">
        <v>12</v>
      </c>
      <c r="Q116" s="21"/>
      <c r="R116" s="43"/>
      <c r="S116" s="44"/>
      <c r="T116" s="45"/>
      <c r="U116" s="19"/>
      <c r="V116" s="20" t="s">
        <v>12</v>
      </c>
      <c r="W116" s="21"/>
      <c r="X116" s="47"/>
      <c r="Y116" s="36"/>
      <c r="Z116" s="36"/>
      <c r="AA116" s="36"/>
      <c r="AB116" s="36"/>
      <c r="AC116" s="36"/>
      <c r="AD116" s="36"/>
      <c r="AE116" s="36"/>
    </row>
    <row r="117" spans="1:31" ht="16" customHeight="1" x14ac:dyDescent="0.2">
      <c r="A117" s="37">
        <v>49</v>
      </c>
      <c r="B117" s="38" t="str">
        <f>IF(データ２!B98="","",VLOOKUP(A117,データ２!$A$2:$B$216,2))</f>
        <v>新田ファイヤーズ</v>
      </c>
      <c r="C117" s="16" t="s">
        <v>102</v>
      </c>
      <c r="D117" s="17" t="s">
        <v>12</v>
      </c>
      <c r="E117" s="18">
        <v>6</v>
      </c>
      <c r="F117" s="16" t="s">
        <v>102</v>
      </c>
      <c r="G117" s="17" t="s">
        <v>12</v>
      </c>
      <c r="H117" s="18">
        <v>11</v>
      </c>
      <c r="I117" s="16" t="s">
        <v>102</v>
      </c>
      <c r="J117" s="17" t="s">
        <v>12</v>
      </c>
      <c r="K117" s="18">
        <v>15</v>
      </c>
      <c r="L117" s="16" t="s">
        <v>102</v>
      </c>
      <c r="M117" s="17" t="s">
        <v>12</v>
      </c>
      <c r="N117" s="18">
        <v>18</v>
      </c>
      <c r="O117" s="16" t="s">
        <v>102</v>
      </c>
      <c r="P117" s="17" t="s">
        <v>12</v>
      </c>
      <c r="Q117" s="18">
        <v>20</v>
      </c>
      <c r="R117" s="16" t="s">
        <v>102</v>
      </c>
      <c r="S117" s="17" t="s">
        <v>12</v>
      </c>
      <c r="T117" s="18">
        <v>21</v>
      </c>
      <c r="U117" s="40" t="s">
        <v>11</v>
      </c>
      <c r="V117" s="41"/>
      <c r="W117" s="42"/>
      <c r="X117" s="46">
        <f>COUNTIF(C117:W118,"○")</f>
        <v>0</v>
      </c>
      <c r="Y117" s="35">
        <f>COUNTIF(C117:W118,"●")</f>
        <v>0</v>
      </c>
      <c r="Z117" s="35">
        <f>COUNTIF(C117:W118,"△")</f>
        <v>0</v>
      </c>
      <c r="AA117" s="35">
        <f t="shared" ref="AA117" si="124">+X117*3+Z117*1</f>
        <v>0</v>
      </c>
      <c r="AB117" s="35">
        <f>+E118+H118+K118+N118+Q118+T118+W118</f>
        <v>0</v>
      </c>
      <c r="AC117" s="35">
        <f t="shared" si="120"/>
        <v>0</v>
      </c>
      <c r="AD117" s="35">
        <f t="shared" ref="AD117" si="125">+RANK(AA117,$AA$105:$AA$118,0)*100+RANK(AB117,$AB$105:$AB$1118,1)*10+RANK(AC117,$AC$105:$AC$118,0)</f>
        <v>111</v>
      </c>
      <c r="AE117" s="35">
        <f>+RANK(AD117,$AD$105:$AD$118,1)</f>
        <v>1</v>
      </c>
    </row>
    <row r="118" spans="1:31" ht="16" customHeight="1" x14ac:dyDescent="0.2">
      <c r="A118" s="37"/>
      <c r="B118" s="39"/>
      <c r="C118" s="19"/>
      <c r="D118" s="20" t="s">
        <v>12</v>
      </c>
      <c r="E118" s="21"/>
      <c r="F118" s="19"/>
      <c r="G118" s="20" t="s">
        <v>12</v>
      </c>
      <c r="H118" s="21"/>
      <c r="I118" s="19"/>
      <c r="J118" s="20" t="s">
        <v>12</v>
      </c>
      <c r="K118" s="21"/>
      <c r="L118" s="19"/>
      <c r="M118" s="20" t="s">
        <v>12</v>
      </c>
      <c r="N118" s="21"/>
      <c r="O118" s="19"/>
      <c r="P118" s="20" t="s">
        <v>12</v>
      </c>
      <c r="Q118" s="21"/>
      <c r="R118" s="19"/>
      <c r="S118" s="20" t="s">
        <v>12</v>
      </c>
      <c r="T118" s="21"/>
      <c r="U118" s="43"/>
      <c r="V118" s="44"/>
      <c r="W118" s="45"/>
      <c r="X118" s="47"/>
      <c r="Y118" s="36"/>
      <c r="Z118" s="36"/>
      <c r="AA118" s="36"/>
      <c r="AB118" s="36"/>
      <c r="AC118" s="36"/>
      <c r="AD118" s="36"/>
      <c r="AE118" s="36"/>
    </row>
    <row r="120" spans="1:31" x14ac:dyDescent="0.2">
      <c r="B120" s="6" t="str">
        <f>+データ１!$B$2</f>
        <v>2021/2/21</v>
      </c>
      <c r="C120" s="4" t="str">
        <f>+データ１!$B$4</f>
        <v xml:space="preserve">2021年 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31" ht="130" customHeight="1" x14ac:dyDescent="0.2">
      <c r="B121" s="14" t="str">
        <f>+データ１!B20</f>
        <v>スーパーリ－グ 　　                  　　　 第１５回大会  　　　        　Ｈブロック     　　              ２０２１</v>
      </c>
      <c r="C121" s="48" t="str">
        <f>+IF(B122="","",+B122)</f>
        <v>大島中央</v>
      </c>
      <c r="D121" s="49"/>
      <c r="E121" s="50"/>
      <c r="F121" s="48" t="str">
        <f>+IF(B124="","",+B124)</f>
        <v>葛西ファイターズ</v>
      </c>
      <c r="G121" s="49"/>
      <c r="H121" s="50"/>
      <c r="I121" s="48" t="str">
        <f>+IF(B126="","",+B126)</f>
        <v>高井戸東少年野球</v>
      </c>
      <c r="J121" s="49"/>
      <c r="K121" s="50"/>
      <c r="L121" s="48" t="str">
        <f>+IF(B128="","",+B128)</f>
        <v>扇ターキーズ</v>
      </c>
      <c r="M121" s="49"/>
      <c r="N121" s="50"/>
      <c r="O121" s="48" t="str">
        <f>+IF(B130="","",+B130)</f>
        <v>茗荷谷クラブ</v>
      </c>
      <c r="P121" s="49"/>
      <c r="Q121" s="50"/>
      <c r="R121" s="48" t="str">
        <f>+IF(B132="","",+B132)</f>
        <v>サンジュニア</v>
      </c>
      <c r="S121" s="49"/>
      <c r="T121" s="50"/>
      <c r="U121" s="48" t="str">
        <f>+IF(B134="","",+B134)</f>
        <v>竹仲</v>
      </c>
      <c r="V121" s="49"/>
      <c r="W121" s="50"/>
      <c r="X121" s="15" t="s">
        <v>0</v>
      </c>
      <c r="Y121" s="9" t="s">
        <v>1</v>
      </c>
      <c r="Z121" s="9" t="s">
        <v>2</v>
      </c>
      <c r="AA121" s="7" t="s">
        <v>6</v>
      </c>
      <c r="AB121" s="8" t="s">
        <v>8</v>
      </c>
      <c r="AC121" s="8" t="s">
        <v>9</v>
      </c>
      <c r="AD121" s="8" t="s">
        <v>73</v>
      </c>
      <c r="AE121" s="7" t="s">
        <v>7</v>
      </c>
    </row>
    <row r="122" spans="1:31" ht="16" customHeight="1" x14ac:dyDescent="0.2">
      <c r="A122" s="37">
        <v>50</v>
      </c>
      <c r="B122" s="38" t="str">
        <f>IF(データ２!B100="","",VLOOKUP(A122,データ２!$A$2:$B$216,2))</f>
        <v>大島中央</v>
      </c>
      <c r="C122" s="40" t="s">
        <v>11</v>
      </c>
      <c r="D122" s="41"/>
      <c r="E122" s="42"/>
      <c r="F122" s="16" t="s">
        <v>103</v>
      </c>
      <c r="G122" s="17" t="s">
        <v>12</v>
      </c>
      <c r="H122" s="18">
        <v>1</v>
      </c>
      <c r="I122" s="16" t="s">
        <v>103</v>
      </c>
      <c r="J122" s="17" t="s">
        <v>12</v>
      </c>
      <c r="K122" s="18">
        <v>2</v>
      </c>
      <c r="L122" s="16" t="s">
        <v>103</v>
      </c>
      <c r="M122" s="17" t="s">
        <v>12</v>
      </c>
      <c r="N122" s="18">
        <v>3</v>
      </c>
      <c r="O122" s="16" t="s">
        <v>103</v>
      </c>
      <c r="P122" s="17" t="s">
        <v>12</v>
      </c>
      <c r="Q122" s="18">
        <v>4</v>
      </c>
      <c r="R122" s="16" t="s">
        <v>103</v>
      </c>
      <c r="S122" s="17" t="s">
        <v>12</v>
      </c>
      <c r="T122" s="18">
        <v>5</v>
      </c>
      <c r="U122" s="16" t="s">
        <v>103</v>
      </c>
      <c r="V122" s="17" t="s">
        <v>12</v>
      </c>
      <c r="W122" s="18">
        <v>6</v>
      </c>
      <c r="X122" s="46">
        <f>COUNTIF(C122:W123,"○")</f>
        <v>0</v>
      </c>
      <c r="Y122" s="35">
        <f>COUNTIF(C122:W123,"●")</f>
        <v>0</v>
      </c>
      <c r="Z122" s="35">
        <f>COUNTIF(C122:W123,"△")</f>
        <v>0</v>
      </c>
      <c r="AA122" s="35">
        <f t="shared" ref="AA122" si="126">+X122*3+Z122*1</f>
        <v>0</v>
      </c>
      <c r="AB122" s="35">
        <f>+E123+H123+K123+N123+Q123+T123+W123</f>
        <v>0</v>
      </c>
      <c r="AC122" s="35">
        <f t="shared" ref="AC122" si="127">C123+F123+I123+L123+O123+R123+U123</f>
        <v>0</v>
      </c>
      <c r="AD122" s="35">
        <f>+RANK(AA122,$AA$122:$AA$135,0)*100+RANK(AB122,$AB$122:$AB$135,1)*10+RANK(AC122,$AC$122:$AC$135,0)</f>
        <v>111</v>
      </c>
      <c r="AE122" s="35">
        <f>+RANK(AD122,$AD$122:$AD$135,1)</f>
        <v>1</v>
      </c>
    </row>
    <row r="123" spans="1:31" ht="16" customHeight="1" x14ac:dyDescent="0.2">
      <c r="A123" s="37"/>
      <c r="B123" s="39"/>
      <c r="C123" s="43"/>
      <c r="D123" s="44"/>
      <c r="E123" s="45"/>
      <c r="F123" s="19"/>
      <c r="G123" s="20" t="s">
        <v>12</v>
      </c>
      <c r="H123" s="21"/>
      <c r="I123" s="19"/>
      <c r="J123" s="20" t="s">
        <v>12</v>
      </c>
      <c r="K123" s="21"/>
      <c r="L123" s="19"/>
      <c r="M123" s="20" t="s">
        <v>12</v>
      </c>
      <c r="N123" s="21"/>
      <c r="O123" s="19"/>
      <c r="P123" s="20" t="s">
        <v>12</v>
      </c>
      <c r="Q123" s="21"/>
      <c r="R123" s="19"/>
      <c r="S123" s="20" t="s">
        <v>12</v>
      </c>
      <c r="T123" s="21"/>
      <c r="U123" s="19"/>
      <c r="V123" s="20" t="s">
        <v>12</v>
      </c>
      <c r="W123" s="21"/>
      <c r="X123" s="47"/>
      <c r="Y123" s="36"/>
      <c r="Z123" s="36"/>
      <c r="AA123" s="36"/>
      <c r="AB123" s="36"/>
      <c r="AC123" s="36"/>
      <c r="AD123" s="36"/>
      <c r="AE123" s="36"/>
    </row>
    <row r="124" spans="1:31" ht="16" customHeight="1" x14ac:dyDescent="0.2">
      <c r="A124" s="37">
        <v>51</v>
      </c>
      <c r="B124" s="38" t="str">
        <f>IF(データ２!B102="","",VLOOKUP(A124,データ２!$A$2:$B$216,2))</f>
        <v>葛西ファイターズ</v>
      </c>
      <c r="C124" s="16" t="s">
        <v>103</v>
      </c>
      <c r="D124" s="17" t="s">
        <v>12</v>
      </c>
      <c r="E124" s="18">
        <v>1</v>
      </c>
      <c r="F124" s="40" t="s">
        <v>11</v>
      </c>
      <c r="G124" s="41"/>
      <c r="H124" s="42"/>
      <c r="I124" s="16" t="s">
        <v>103</v>
      </c>
      <c r="J124" s="17" t="s">
        <v>12</v>
      </c>
      <c r="K124" s="18">
        <v>7</v>
      </c>
      <c r="L124" s="16" t="s">
        <v>103</v>
      </c>
      <c r="M124" s="17" t="s">
        <v>12</v>
      </c>
      <c r="N124" s="18">
        <v>8</v>
      </c>
      <c r="O124" s="16" t="s">
        <v>103</v>
      </c>
      <c r="P124" s="17" t="s">
        <v>12</v>
      </c>
      <c r="Q124" s="18">
        <v>9</v>
      </c>
      <c r="R124" s="16" t="s">
        <v>103</v>
      </c>
      <c r="S124" s="17" t="s">
        <v>12</v>
      </c>
      <c r="T124" s="18">
        <v>10</v>
      </c>
      <c r="U124" s="16" t="s">
        <v>103</v>
      </c>
      <c r="V124" s="17" t="s">
        <v>12</v>
      </c>
      <c r="W124" s="18">
        <v>11</v>
      </c>
      <c r="X124" s="46">
        <f>COUNTIF(C124:W125,"○")</f>
        <v>0</v>
      </c>
      <c r="Y124" s="35">
        <f>COUNTIF(C124:W125,"●")</f>
        <v>0</v>
      </c>
      <c r="Z124" s="35">
        <f>COUNTIF(C124:W125,"△")</f>
        <v>0</v>
      </c>
      <c r="AA124" s="35">
        <f t="shared" ref="AA124" si="128">+X124*3+Z124*1</f>
        <v>0</v>
      </c>
      <c r="AB124" s="35">
        <f>+E125+H125+K125+N125+Q125+T125+W125</f>
        <v>0</v>
      </c>
      <c r="AC124" s="35">
        <f t="shared" ref="AC124" si="129">C125+F125+I125+L125+O125+R125+U125</f>
        <v>0</v>
      </c>
      <c r="AD124" s="35">
        <f t="shared" ref="AD124" si="130">+RANK(AA124,$AA$122:$AA$135,0)*100+RANK(AB124,$AB$122:$AB$135,1)*10+RANK(AC124,$AC$122:$AC$135,0)</f>
        <v>111</v>
      </c>
      <c r="AE124" s="35">
        <f>+RANK(AD124,$AD$122:$AD$135,1)</f>
        <v>1</v>
      </c>
    </row>
    <row r="125" spans="1:31" ht="16" customHeight="1" x14ac:dyDescent="0.2">
      <c r="A125" s="37"/>
      <c r="B125" s="39"/>
      <c r="C125" s="19"/>
      <c r="D125" s="20" t="s">
        <v>12</v>
      </c>
      <c r="E125" s="21"/>
      <c r="F125" s="43"/>
      <c r="G125" s="44"/>
      <c r="H125" s="45"/>
      <c r="I125" s="19"/>
      <c r="J125" s="20" t="s">
        <v>12</v>
      </c>
      <c r="K125" s="21"/>
      <c r="L125" s="19"/>
      <c r="M125" s="20" t="s">
        <v>12</v>
      </c>
      <c r="N125" s="21"/>
      <c r="O125" s="19"/>
      <c r="P125" s="20" t="s">
        <v>12</v>
      </c>
      <c r="Q125" s="21"/>
      <c r="R125" s="19"/>
      <c r="S125" s="20" t="s">
        <v>12</v>
      </c>
      <c r="T125" s="21"/>
      <c r="U125" s="19"/>
      <c r="V125" s="20" t="s">
        <v>12</v>
      </c>
      <c r="W125" s="21"/>
      <c r="X125" s="47"/>
      <c r="Y125" s="36"/>
      <c r="Z125" s="36"/>
      <c r="AA125" s="36"/>
      <c r="AB125" s="36"/>
      <c r="AC125" s="36"/>
      <c r="AD125" s="36"/>
      <c r="AE125" s="36"/>
    </row>
    <row r="126" spans="1:31" ht="16" customHeight="1" x14ac:dyDescent="0.2">
      <c r="A126" s="37">
        <v>52</v>
      </c>
      <c r="B126" s="38" t="str">
        <f>IF(データ２!B104="","",VLOOKUP(A126,データ２!$A$2:$B$216,2))</f>
        <v>高井戸東少年野球</v>
      </c>
      <c r="C126" s="16" t="s">
        <v>103</v>
      </c>
      <c r="D126" s="17" t="s">
        <v>12</v>
      </c>
      <c r="E126" s="18">
        <v>2</v>
      </c>
      <c r="F126" s="16" t="s">
        <v>103</v>
      </c>
      <c r="G126" s="17" t="s">
        <v>12</v>
      </c>
      <c r="H126" s="18">
        <v>7</v>
      </c>
      <c r="I126" s="40" t="s">
        <v>11</v>
      </c>
      <c r="J126" s="41"/>
      <c r="K126" s="42"/>
      <c r="L126" s="16" t="s">
        <v>103</v>
      </c>
      <c r="M126" s="17" t="s">
        <v>12</v>
      </c>
      <c r="N126" s="18">
        <v>12</v>
      </c>
      <c r="O126" s="16" t="s">
        <v>103</v>
      </c>
      <c r="P126" s="17" t="s">
        <v>12</v>
      </c>
      <c r="Q126" s="18">
        <v>13</v>
      </c>
      <c r="R126" s="16" t="s">
        <v>103</v>
      </c>
      <c r="S126" s="17" t="s">
        <v>12</v>
      </c>
      <c r="T126" s="18">
        <v>14</v>
      </c>
      <c r="U126" s="16" t="s">
        <v>103</v>
      </c>
      <c r="V126" s="17" t="s">
        <v>12</v>
      </c>
      <c r="W126" s="18">
        <v>15</v>
      </c>
      <c r="X126" s="46">
        <f>COUNTIF(C126:W127,"○")</f>
        <v>0</v>
      </c>
      <c r="Y126" s="35">
        <f>COUNTIF(C126:W127,"●")</f>
        <v>0</v>
      </c>
      <c r="Z126" s="35">
        <f>COUNTIF(C126:W127,"△")</f>
        <v>0</v>
      </c>
      <c r="AA126" s="35">
        <f t="shared" ref="AA126" si="131">+X126*3+Z126*1</f>
        <v>0</v>
      </c>
      <c r="AB126" s="35">
        <f>+E127+H127+K127+N127+Q127+T127+W127</f>
        <v>0</v>
      </c>
      <c r="AC126" s="35">
        <f t="shared" ref="AC126" si="132">C127+F127+I127+L127+O127+R127+U127</f>
        <v>0</v>
      </c>
      <c r="AD126" s="35">
        <f t="shared" ref="AD126" si="133">+RANK(AA126,$AA$122:$AA$135,0)*100+RANK(AB126,$AB$122:$AB$135,1)*10+RANK(AC126,$AC$122:$AC$135,0)</f>
        <v>111</v>
      </c>
      <c r="AE126" s="35">
        <f>+RANK(AD126,$AD$122:$AD$135,1)</f>
        <v>1</v>
      </c>
    </row>
    <row r="127" spans="1:31" ht="16" customHeight="1" x14ac:dyDescent="0.2">
      <c r="A127" s="37"/>
      <c r="B127" s="39"/>
      <c r="C127" s="19"/>
      <c r="D127" s="20" t="s">
        <v>12</v>
      </c>
      <c r="E127" s="21"/>
      <c r="F127" s="19"/>
      <c r="G127" s="20" t="s">
        <v>12</v>
      </c>
      <c r="H127" s="21"/>
      <c r="I127" s="43"/>
      <c r="J127" s="44"/>
      <c r="K127" s="45"/>
      <c r="L127" s="19"/>
      <c r="M127" s="20" t="s">
        <v>12</v>
      </c>
      <c r="N127" s="21"/>
      <c r="O127" s="19"/>
      <c r="P127" s="20" t="s">
        <v>12</v>
      </c>
      <c r="Q127" s="21"/>
      <c r="R127" s="19"/>
      <c r="S127" s="20" t="s">
        <v>12</v>
      </c>
      <c r="T127" s="21"/>
      <c r="U127" s="19"/>
      <c r="V127" s="20" t="s">
        <v>12</v>
      </c>
      <c r="W127" s="21"/>
      <c r="X127" s="47"/>
      <c r="Y127" s="36"/>
      <c r="Z127" s="36"/>
      <c r="AA127" s="36"/>
      <c r="AB127" s="36"/>
      <c r="AC127" s="36"/>
      <c r="AD127" s="36"/>
      <c r="AE127" s="36"/>
    </row>
    <row r="128" spans="1:31" ht="16" customHeight="1" x14ac:dyDescent="0.2">
      <c r="A128" s="37">
        <v>53</v>
      </c>
      <c r="B128" s="38" t="str">
        <f>IF(データ２!B106="","",VLOOKUP(A128,データ２!$A$2:$B$216,2))</f>
        <v>扇ターキーズ</v>
      </c>
      <c r="C128" s="16" t="s">
        <v>103</v>
      </c>
      <c r="D128" s="17" t="s">
        <v>12</v>
      </c>
      <c r="E128" s="18">
        <v>3</v>
      </c>
      <c r="F128" s="16" t="s">
        <v>103</v>
      </c>
      <c r="G128" s="17" t="s">
        <v>12</v>
      </c>
      <c r="H128" s="18">
        <v>8</v>
      </c>
      <c r="I128" s="16" t="s">
        <v>103</v>
      </c>
      <c r="J128" s="17" t="s">
        <v>12</v>
      </c>
      <c r="K128" s="18">
        <v>12</v>
      </c>
      <c r="L128" s="40" t="s">
        <v>11</v>
      </c>
      <c r="M128" s="41"/>
      <c r="N128" s="42"/>
      <c r="O128" s="16" t="s">
        <v>103</v>
      </c>
      <c r="P128" s="17" t="s">
        <v>12</v>
      </c>
      <c r="Q128" s="18">
        <v>16</v>
      </c>
      <c r="R128" s="16" t="s">
        <v>103</v>
      </c>
      <c r="S128" s="17" t="s">
        <v>12</v>
      </c>
      <c r="T128" s="18">
        <v>17</v>
      </c>
      <c r="U128" s="16" t="s">
        <v>103</v>
      </c>
      <c r="V128" s="17" t="s">
        <v>12</v>
      </c>
      <c r="W128" s="18">
        <v>18</v>
      </c>
      <c r="X128" s="46">
        <f>COUNTIF(C128:W129,"○")</f>
        <v>0</v>
      </c>
      <c r="Y128" s="35">
        <f>COUNTIF(C128:W129,"●")</f>
        <v>0</v>
      </c>
      <c r="Z128" s="35">
        <f>COUNTIF(C128:W129,"△")</f>
        <v>0</v>
      </c>
      <c r="AA128" s="35">
        <f t="shared" ref="AA128" si="134">+X128*3+Z128*1</f>
        <v>0</v>
      </c>
      <c r="AB128" s="35">
        <f>+E129+H129+K129+N129+Q129+T129+W129</f>
        <v>0</v>
      </c>
      <c r="AC128" s="35">
        <f t="shared" ref="AC128" si="135">C129+F129+I129+L129+O129+R129+U129</f>
        <v>0</v>
      </c>
      <c r="AD128" s="35">
        <f t="shared" ref="AD128" si="136">+RANK(AA128,$AA$122:$AA$135,0)*100+RANK(AB128,$AB$122:$AB$135,1)*10+RANK(AC128,$AC$122:$AC$135,0)</f>
        <v>111</v>
      </c>
      <c r="AE128" s="35">
        <f>+RANK(AD128,$AD$122:$AD$135,1)</f>
        <v>1</v>
      </c>
    </row>
    <row r="129" spans="1:31" ht="16" customHeight="1" x14ac:dyDescent="0.2">
      <c r="A129" s="37"/>
      <c r="B129" s="39"/>
      <c r="C129" s="19"/>
      <c r="D129" s="20" t="s">
        <v>12</v>
      </c>
      <c r="E129" s="21"/>
      <c r="F129" s="19"/>
      <c r="G129" s="20" t="s">
        <v>12</v>
      </c>
      <c r="H129" s="21"/>
      <c r="I129" s="19"/>
      <c r="J129" s="20" t="s">
        <v>12</v>
      </c>
      <c r="K129" s="21"/>
      <c r="L129" s="43"/>
      <c r="M129" s="44"/>
      <c r="N129" s="45"/>
      <c r="O129" s="19"/>
      <c r="P129" s="20" t="s">
        <v>12</v>
      </c>
      <c r="Q129" s="21"/>
      <c r="R129" s="19"/>
      <c r="S129" s="20" t="s">
        <v>12</v>
      </c>
      <c r="T129" s="21"/>
      <c r="U129" s="19"/>
      <c r="V129" s="20" t="s">
        <v>12</v>
      </c>
      <c r="W129" s="21"/>
      <c r="X129" s="47"/>
      <c r="Y129" s="36"/>
      <c r="Z129" s="36"/>
      <c r="AA129" s="36"/>
      <c r="AB129" s="36"/>
      <c r="AC129" s="36"/>
      <c r="AD129" s="36"/>
      <c r="AE129" s="36"/>
    </row>
    <row r="130" spans="1:31" ht="16" customHeight="1" x14ac:dyDescent="0.2">
      <c r="A130" s="37">
        <v>54</v>
      </c>
      <c r="B130" s="38" t="str">
        <f>IF(データ２!B108="","",VLOOKUP(A130,データ２!$A$2:$B$216,2))</f>
        <v>茗荷谷クラブ</v>
      </c>
      <c r="C130" s="16" t="s">
        <v>103</v>
      </c>
      <c r="D130" s="17" t="s">
        <v>12</v>
      </c>
      <c r="E130" s="18">
        <v>4</v>
      </c>
      <c r="F130" s="16" t="s">
        <v>103</v>
      </c>
      <c r="G130" s="17" t="s">
        <v>12</v>
      </c>
      <c r="H130" s="18">
        <v>9</v>
      </c>
      <c r="I130" s="16" t="s">
        <v>103</v>
      </c>
      <c r="J130" s="17" t="s">
        <v>12</v>
      </c>
      <c r="K130" s="18">
        <v>13</v>
      </c>
      <c r="L130" s="16" t="s">
        <v>103</v>
      </c>
      <c r="M130" s="17" t="s">
        <v>12</v>
      </c>
      <c r="N130" s="18">
        <v>16</v>
      </c>
      <c r="O130" s="40" t="s">
        <v>11</v>
      </c>
      <c r="P130" s="41"/>
      <c r="Q130" s="42"/>
      <c r="R130" s="16" t="s">
        <v>103</v>
      </c>
      <c r="S130" s="17" t="s">
        <v>12</v>
      </c>
      <c r="T130" s="18">
        <v>19</v>
      </c>
      <c r="U130" s="16" t="s">
        <v>103</v>
      </c>
      <c r="V130" s="17" t="s">
        <v>12</v>
      </c>
      <c r="W130" s="18">
        <v>20</v>
      </c>
      <c r="X130" s="46">
        <f>COUNTIF(C130:W131,"○")</f>
        <v>0</v>
      </c>
      <c r="Y130" s="35">
        <f>COUNTIF(C130:W131,"●")</f>
        <v>0</v>
      </c>
      <c r="Z130" s="35">
        <f>COUNTIF(C130:W131,"△")</f>
        <v>0</v>
      </c>
      <c r="AA130" s="35">
        <f t="shared" ref="AA130" si="137">+X130*3+Z130*1</f>
        <v>0</v>
      </c>
      <c r="AB130" s="35">
        <f>+E131+H131+K131+N131+Q131+T131+W131</f>
        <v>0</v>
      </c>
      <c r="AC130" s="35">
        <f t="shared" ref="AC130:AC134" si="138">C131+F131+I131+L131+O131+R131+U131</f>
        <v>0</v>
      </c>
      <c r="AD130" s="35">
        <f t="shared" ref="AD130" si="139">+RANK(AA130,$AA$122:$AA$135,0)*100+RANK(AB130,$AB$122:$AB$135,1)*10+RANK(AC130,$AC$122:$AC$135,0)</f>
        <v>111</v>
      </c>
      <c r="AE130" s="35">
        <f>+RANK(AD130,$AD$122:$AD$135,1)</f>
        <v>1</v>
      </c>
    </row>
    <row r="131" spans="1:31" ht="16" customHeight="1" x14ac:dyDescent="0.2">
      <c r="A131" s="37"/>
      <c r="B131" s="39"/>
      <c r="C131" s="19"/>
      <c r="D131" s="20" t="s">
        <v>12</v>
      </c>
      <c r="E131" s="21"/>
      <c r="F131" s="19"/>
      <c r="G131" s="20" t="s">
        <v>12</v>
      </c>
      <c r="H131" s="21"/>
      <c r="I131" s="19"/>
      <c r="J131" s="20" t="s">
        <v>12</v>
      </c>
      <c r="K131" s="21"/>
      <c r="L131" s="19"/>
      <c r="M131" s="20" t="s">
        <v>12</v>
      </c>
      <c r="N131" s="21"/>
      <c r="O131" s="43"/>
      <c r="P131" s="44"/>
      <c r="Q131" s="45"/>
      <c r="R131" s="19"/>
      <c r="S131" s="20" t="s">
        <v>12</v>
      </c>
      <c r="T131" s="21"/>
      <c r="U131" s="19"/>
      <c r="V131" s="20" t="s">
        <v>12</v>
      </c>
      <c r="W131" s="21"/>
      <c r="X131" s="47"/>
      <c r="Y131" s="36"/>
      <c r="Z131" s="36"/>
      <c r="AA131" s="36"/>
      <c r="AB131" s="36"/>
      <c r="AC131" s="36"/>
      <c r="AD131" s="36"/>
      <c r="AE131" s="36"/>
    </row>
    <row r="132" spans="1:31" ht="16" customHeight="1" x14ac:dyDescent="0.2">
      <c r="A132" s="37">
        <v>55</v>
      </c>
      <c r="B132" s="38" t="str">
        <f>IF(データ２!B110="","",VLOOKUP(A132,データ２!$A$2:$B$216,2))</f>
        <v>サンジュニア</v>
      </c>
      <c r="C132" s="16" t="s">
        <v>103</v>
      </c>
      <c r="D132" s="17" t="s">
        <v>12</v>
      </c>
      <c r="E132" s="18">
        <v>5</v>
      </c>
      <c r="F132" s="16" t="s">
        <v>103</v>
      </c>
      <c r="G132" s="17" t="s">
        <v>12</v>
      </c>
      <c r="H132" s="18">
        <v>10</v>
      </c>
      <c r="I132" s="16" t="s">
        <v>103</v>
      </c>
      <c r="J132" s="17" t="s">
        <v>12</v>
      </c>
      <c r="K132" s="18">
        <v>14</v>
      </c>
      <c r="L132" s="16" t="s">
        <v>103</v>
      </c>
      <c r="M132" s="17" t="s">
        <v>12</v>
      </c>
      <c r="N132" s="18">
        <v>17</v>
      </c>
      <c r="O132" s="16" t="s">
        <v>103</v>
      </c>
      <c r="P132" s="17" t="s">
        <v>12</v>
      </c>
      <c r="Q132" s="18">
        <v>19</v>
      </c>
      <c r="R132" s="40" t="s">
        <v>11</v>
      </c>
      <c r="S132" s="41"/>
      <c r="T132" s="42"/>
      <c r="U132" s="16" t="s">
        <v>103</v>
      </c>
      <c r="V132" s="17" t="s">
        <v>12</v>
      </c>
      <c r="W132" s="18">
        <v>21</v>
      </c>
      <c r="X132" s="46">
        <f>COUNTIF(C132:W133,"○")</f>
        <v>0</v>
      </c>
      <c r="Y132" s="35">
        <f>COUNTIF(C132:W133,"●")</f>
        <v>0</v>
      </c>
      <c r="Z132" s="35">
        <f>COUNTIF(C132:W133,"△")</f>
        <v>0</v>
      </c>
      <c r="AA132" s="35">
        <f t="shared" ref="AA132" si="140">+X132*3+Z132*1</f>
        <v>0</v>
      </c>
      <c r="AB132" s="35">
        <f>+E133+H133+K133+N133+Q133+T133+W133</f>
        <v>0</v>
      </c>
      <c r="AC132" s="35">
        <f t="shared" si="138"/>
        <v>0</v>
      </c>
      <c r="AD132" s="35">
        <f t="shared" ref="AD132" si="141">+RANK(AA132,$AA$122:$AA$135,0)*100+RANK(AB132,$AB$122:$AB$135,1)*10+RANK(AC132,$AC$122:$AC$135,0)</f>
        <v>111</v>
      </c>
      <c r="AE132" s="35">
        <f>+RANK(AD132,$AD$122:$AD$135,1)</f>
        <v>1</v>
      </c>
    </row>
    <row r="133" spans="1:31" ht="16" customHeight="1" x14ac:dyDescent="0.2">
      <c r="A133" s="37"/>
      <c r="B133" s="39"/>
      <c r="C133" s="19"/>
      <c r="D133" s="20" t="s">
        <v>12</v>
      </c>
      <c r="E133" s="21"/>
      <c r="F133" s="19"/>
      <c r="G133" s="20" t="s">
        <v>12</v>
      </c>
      <c r="H133" s="21"/>
      <c r="I133" s="19"/>
      <c r="J133" s="20" t="s">
        <v>12</v>
      </c>
      <c r="K133" s="21"/>
      <c r="L133" s="19"/>
      <c r="M133" s="20" t="s">
        <v>12</v>
      </c>
      <c r="N133" s="21"/>
      <c r="O133" s="19"/>
      <c r="P133" s="20" t="s">
        <v>12</v>
      </c>
      <c r="Q133" s="21"/>
      <c r="R133" s="43"/>
      <c r="S133" s="44"/>
      <c r="T133" s="45"/>
      <c r="U133" s="19"/>
      <c r="V133" s="20" t="s">
        <v>12</v>
      </c>
      <c r="W133" s="21"/>
      <c r="X133" s="47"/>
      <c r="Y133" s="36"/>
      <c r="Z133" s="36"/>
      <c r="AA133" s="36"/>
      <c r="AB133" s="36"/>
      <c r="AC133" s="36"/>
      <c r="AD133" s="36"/>
      <c r="AE133" s="36"/>
    </row>
    <row r="134" spans="1:31" ht="16" customHeight="1" x14ac:dyDescent="0.2">
      <c r="A134" s="37">
        <v>56</v>
      </c>
      <c r="B134" s="38" t="str">
        <f>IF(データ２!B112="","",VLOOKUP(A134,データ２!$A$2:$B$216,2))</f>
        <v>竹仲</v>
      </c>
      <c r="C134" s="16" t="s">
        <v>103</v>
      </c>
      <c r="D134" s="17" t="s">
        <v>12</v>
      </c>
      <c r="E134" s="18">
        <v>6</v>
      </c>
      <c r="F134" s="16" t="s">
        <v>103</v>
      </c>
      <c r="G134" s="17" t="s">
        <v>12</v>
      </c>
      <c r="H134" s="18">
        <v>11</v>
      </c>
      <c r="I134" s="16" t="s">
        <v>103</v>
      </c>
      <c r="J134" s="17" t="s">
        <v>12</v>
      </c>
      <c r="K134" s="18">
        <v>15</v>
      </c>
      <c r="L134" s="16" t="s">
        <v>103</v>
      </c>
      <c r="M134" s="17" t="s">
        <v>12</v>
      </c>
      <c r="N134" s="18">
        <v>18</v>
      </c>
      <c r="O134" s="16" t="s">
        <v>103</v>
      </c>
      <c r="P134" s="17" t="s">
        <v>12</v>
      </c>
      <c r="Q134" s="18">
        <v>20</v>
      </c>
      <c r="R134" s="16" t="s">
        <v>103</v>
      </c>
      <c r="S134" s="17" t="s">
        <v>12</v>
      </c>
      <c r="T134" s="18">
        <v>21</v>
      </c>
      <c r="U134" s="40" t="s">
        <v>11</v>
      </c>
      <c r="V134" s="41"/>
      <c r="W134" s="42"/>
      <c r="X134" s="46">
        <f>COUNTIF(C134:W135,"○")</f>
        <v>0</v>
      </c>
      <c r="Y134" s="35">
        <f>COUNTIF(C134:W135,"●")</f>
        <v>0</v>
      </c>
      <c r="Z134" s="35">
        <f>COUNTIF(C134:W135,"△")</f>
        <v>0</v>
      </c>
      <c r="AA134" s="35">
        <f t="shared" ref="AA134" si="142">+X134*3+Z134*1</f>
        <v>0</v>
      </c>
      <c r="AB134" s="35">
        <f>+E135+H135+K135+N135+Q135+T135+W135</f>
        <v>0</v>
      </c>
      <c r="AC134" s="35">
        <f t="shared" si="138"/>
        <v>0</v>
      </c>
      <c r="AD134" s="35">
        <f t="shared" ref="AD134" si="143">+RANK(AA134,$AA$122:$AA$135,0)*100+RANK(AB134,$AB$122:$AB$135,1)*10+RANK(AC134,$AC$122:$AC$135,0)</f>
        <v>111</v>
      </c>
      <c r="AE134" s="35">
        <f>+RANK(AD134,$AD$122:$AD$135,1)</f>
        <v>1</v>
      </c>
    </row>
    <row r="135" spans="1:31" ht="16" customHeight="1" x14ac:dyDescent="0.2">
      <c r="A135" s="37"/>
      <c r="B135" s="39"/>
      <c r="C135" s="19"/>
      <c r="D135" s="20" t="s">
        <v>12</v>
      </c>
      <c r="E135" s="21"/>
      <c r="F135" s="19"/>
      <c r="G135" s="20" t="s">
        <v>12</v>
      </c>
      <c r="H135" s="21"/>
      <c r="I135" s="19"/>
      <c r="J135" s="20" t="s">
        <v>12</v>
      </c>
      <c r="K135" s="21"/>
      <c r="L135" s="19"/>
      <c r="M135" s="20" t="s">
        <v>12</v>
      </c>
      <c r="N135" s="21"/>
      <c r="O135" s="19"/>
      <c r="P135" s="20" t="s">
        <v>12</v>
      </c>
      <c r="Q135" s="21"/>
      <c r="R135" s="19"/>
      <c r="S135" s="20" t="s">
        <v>12</v>
      </c>
      <c r="T135" s="21"/>
      <c r="U135" s="43"/>
      <c r="V135" s="44"/>
      <c r="W135" s="45"/>
      <c r="X135" s="47"/>
      <c r="Y135" s="36"/>
      <c r="Z135" s="36"/>
      <c r="AA135" s="36"/>
      <c r="AB135" s="36"/>
      <c r="AC135" s="36"/>
      <c r="AD135" s="36"/>
      <c r="AE135" s="36"/>
    </row>
    <row r="137" spans="1:31" x14ac:dyDescent="0.2">
      <c r="B137" s="6" t="str">
        <f>+データ１!$B$2</f>
        <v>2021/2/21</v>
      </c>
      <c r="C137" s="4" t="str">
        <f>+データ１!$B$4</f>
        <v xml:space="preserve">2021年 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31" ht="130" customHeight="1" x14ac:dyDescent="0.2">
      <c r="B138" s="14" t="str">
        <f>+データ１!B22</f>
        <v>スーパーリ－グ 　　                  　　　 第１５回大会  　　　        　Ｉブロック     　　   　           ２０２１</v>
      </c>
      <c r="C138" s="53" t="str">
        <f>+IF(B139="","",+B139)</f>
        <v>山野レッドイーグルス</v>
      </c>
      <c r="D138" s="54"/>
      <c r="E138" s="55"/>
      <c r="F138" s="48" t="str">
        <f>+IF(B141="","",+B141)</f>
        <v>しらさぎ</v>
      </c>
      <c r="G138" s="49"/>
      <c r="H138" s="50"/>
      <c r="I138" s="48" t="str">
        <f>+IF(B143="","",+B143)</f>
        <v>晴海アポローズ</v>
      </c>
      <c r="J138" s="49"/>
      <c r="K138" s="50"/>
      <c r="L138" s="48" t="str">
        <f>+IF(B145="","",+B145)</f>
        <v>元芝ハヤブサ</v>
      </c>
      <c r="M138" s="49"/>
      <c r="N138" s="50"/>
      <c r="O138" s="48" t="str">
        <f>+IF(B147="","",+B147)</f>
        <v>落一アポロ</v>
      </c>
      <c r="P138" s="49"/>
      <c r="Q138" s="50"/>
      <c r="R138" s="48" t="str">
        <f>+IF(B149="","",+B149)</f>
        <v>ニュー愛宕</v>
      </c>
      <c r="S138" s="49"/>
      <c r="T138" s="50"/>
      <c r="U138" s="48" t="str">
        <f>+IF(B151="","",+B151)</f>
        <v>レッドファイヤーズ</v>
      </c>
      <c r="V138" s="49"/>
      <c r="W138" s="50"/>
      <c r="X138" s="15" t="s">
        <v>0</v>
      </c>
      <c r="Y138" s="9" t="s">
        <v>1</v>
      </c>
      <c r="Z138" s="9" t="s">
        <v>2</v>
      </c>
      <c r="AA138" s="7" t="s">
        <v>6</v>
      </c>
      <c r="AB138" s="8" t="s">
        <v>8</v>
      </c>
      <c r="AC138" s="8" t="s">
        <v>9</v>
      </c>
      <c r="AD138" s="8" t="s">
        <v>73</v>
      </c>
      <c r="AE138" s="7" t="s">
        <v>7</v>
      </c>
    </row>
    <row r="139" spans="1:31" ht="16" customHeight="1" x14ac:dyDescent="0.2">
      <c r="A139" s="37">
        <v>57</v>
      </c>
      <c r="B139" s="38" t="str">
        <f>IF(データ２!B114="","",VLOOKUP(A139,データ２!$A$2:$B$216,2))</f>
        <v>山野レッドイーグルス</v>
      </c>
      <c r="C139" s="40" t="s">
        <v>11</v>
      </c>
      <c r="D139" s="41"/>
      <c r="E139" s="42"/>
      <c r="F139" s="16" t="s">
        <v>104</v>
      </c>
      <c r="G139" s="17" t="s">
        <v>12</v>
      </c>
      <c r="H139" s="18">
        <v>1</v>
      </c>
      <c r="I139" s="16" t="s">
        <v>104</v>
      </c>
      <c r="J139" s="17" t="s">
        <v>12</v>
      </c>
      <c r="K139" s="18">
        <v>2</v>
      </c>
      <c r="L139" s="16" t="s">
        <v>104</v>
      </c>
      <c r="M139" s="17" t="s">
        <v>12</v>
      </c>
      <c r="N139" s="18">
        <v>3</v>
      </c>
      <c r="O139" s="16" t="s">
        <v>104</v>
      </c>
      <c r="P139" s="17" t="s">
        <v>12</v>
      </c>
      <c r="Q139" s="18">
        <v>4</v>
      </c>
      <c r="R139" s="16" t="s">
        <v>104</v>
      </c>
      <c r="S139" s="17" t="s">
        <v>12</v>
      </c>
      <c r="T139" s="18">
        <v>5</v>
      </c>
      <c r="U139" s="16" t="s">
        <v>104</v>
      </c>
      <c r="V139" s="17" t="s">
        <v>12</v>
      </c>
      <c r="W139" s="18">
        <v>6</v>
      </c>
      <c r="X139" s="46">
        <f>COUNTIF(C139:W140,"○")</f>
        <v>0</v>
      </c>
      <c r="Y139" s="35">
        <f>COUNTIF(C139:W140,"●")</f>
        <v>0</v>
      </c>
      <c r="Z139" s="35">
        <f>COUNTIF(C139:W140,"△")</f>
        <v>0</v>
      </c>
      <c r="AA139" s="35">
        <f t="shared" ref="AA139" si="144">+X139*3+Z139*1</f>
        <v>0</v>
      </c>
      <c r="AB139" s="35">
        <f>+E140+H140+K140+N140+Q140+T140+W140</f>
        <v>0</v>
      </c>
      <c r="AC139" s="35">
        <f t="shared" ref="AC139" si="145">C140+F140+I140+L140+O140+R140+U140</f>
        <v>0</v>
      </c>
      <c r="AD139" s="35">
        <f>+RANK(AA139,$AA$139:$AA$152,0)*100+RANK(AB139,$AB$139:$AB$152,1)*10+RANK(AC139,$AC$139:$AC$152,0)</f>
        <v>111</v>
      </c>
      <c r="AE139" s="35">
        <f>+RANK(AD139,$AD$139:$AD$152,1)</f>
        <v>1</v>
      </c>
    </row>
    <row r="140" spans="1:31" ht="16" customHeight="1" x14ac:dyDescent="0.2">
      <c r="A140" s="37"/>
      <c r="B140" s="39"/>
      <c r="C140" s="43"/>
      <c r="D140" s="44"/>
      <c r="E140" s="45"/>
      <c r="F140" s="19"/>
      <c r="G140" s="20" t="s">
        <v>12</v>
      </c>
      <c r="H140" s="21"/>
      <c r="I140" s="19"/>
      <c r="J140" s="20" t="s">
        <v>12</v>
      </c>
      <c r="K140" s="21"/>
      <c r="L140" s="19"/>
      <c r="M140" s="20" t="s">
        <v>12</v>
      </c>
      <c r="N140" s="21"/>
      <c r="O140" s="19"/>
      <c r="P140" s="20" t="s">
        <v>12</v>
      </c>
      <c r="Q140" s="21"/>
      <c r="R140" s="19"/>
      <c r="S140" s="20" t="s">
        <v>12</v>
      </c>
      <c r="T140" s="21"/>
      <c r="U140" s="19"/>
      <c r="V140" s="20" t="s">
        <v>12</v>
      </c>
      <c r="W140" s="21"/>
      <c r="X140" s="47"/>
      <c r="Y140" s="36"/>
      <c r="Z140" s="36"/>
      <c r="AA140" s="36"/>
      <c r="AB140" s="36"/>
      <c r="AC140" s="36"/>
      <c r="AD140" s="36"/>
      <c r="AE140" s="36"/>
    </row>
    <row r="141" spans="1:31" ht="16" customHeight="1" x14ac:dyDescent="0.2">
      <c r="A141" s="37">
        <v>58</v>
      </c>
      <c r="B141" s="38" t="str">
        <f>IF(データ２!B116="","",VLOOKUP(A141,データ２!$A$2:$B$216,2))</f>
        <v>しらさぎ</v>
      </c>
      <c r="C141" s="16" t="s">
        <v>104</v>
      </c>
      <c r="D141" s="17" t="s">
        <v>12</v>
      </c>
      <c r="E141" s="18">
        <v>1</v>
      </c>
      <c r="F141" s="40" t="s">
        <v>11</v>
      </c>
      <c r="G141" s="41"/>
      <c r="H141" s="42"/>
      <c r="I141" s="16" t="s">
        <v>104</v>
      </c>
      <c r="J141" s="17" t="s">
        <v>12</v>
      </c>
      <c r="K141" s="18">
        <v>7</v>
      </c>
      <c r="L141" s="16" t="s">
        <v>104</v>
      </c>
      <c r="M141" s="17" t="s">
        <v>12</v>
      </c>
      <c r="N141" s="18">
        <v>8</v>
      </c>
      <c r="O141" s="16" t="s">
        <v>104</v>
      </c>
      <c r="P141" s="17" t="s">
        <v>12</v>
      </c>
      <c r="Q141" s="18">
        <v>9</v>
      </c>
      <c r="R141" s="16" t="s">
        <v>104</v>
      </c>
      <c r="S141" s="17" t="s">
        <v>12</v>
      </c>
      <c r="T141" s="18">
        <v>10</v>
      </c>
      <c r="U141" s="16" t="s">
        <v>104</v>
      </c>
      <c r="V141" s="17" t="s">
        <v>12</v>
      </c>
      <c r="W141" s="18">
        <v>11</v>
      </c>
      <c r="X141" s="46">
        <f>COUNTIF(C141:W142,"○")</f>
        <v>0</v>
      </c>
      <c r="Y141" s="35">
        <f>COUNTIF(C141:W142,"●")</f>
        <v>0</v>
      </c>
      <c r="Z141" s="35">
        <f>COUNTIF(C141:W142,"△")</f>
        <v>0</v>
      </c>
      <c r="AA141" s="35">
        <f t="shared" ref="AA141" si="146">+X141*3+Z141*1</f>
        <v>0</v>
      </c>
      <c r="AB141" s="35">
        <f>+E142+H142+K142+N142+Q142+T142+W142</f>
        <v>0</v>
      </c>
      <c r="AC141" s="35">
        <f t="shared" ref="AC141" si="147">C142+F142+I142+L142+O142+R142+U142</f>
        <v>0</v>
      </c>
      <c r="AD141" s="35">
        <f t="shared" ref="AD141" si="148">+RANK(AA141,$AA$139:$AA$152,0)*100+RANK(AB141,$AB$139:$AB$152,1)*10+RANK(AC141,$AC$139:$AC$152,0)</f>
        <v>111</v>
      </c>
      <c r="AE141" s="35">
        <f>+RANK(AD141,$AD$139:$AD$152,1)</f>
        <v>1</v>
      </c>
    </row>
    <row r="142" spans="1:31" ht="16" customHeight="1" x14ac:dyDescent="0.2">
      <c r="A142" s="37"/>
      <c r="B142" s="39"/>
      <c r="C142" s="19"/>
      <c r="D142" s="20" t="s">
        <v>12</v>
      </c>
      <c r="E142" s="21"/>
      <c r="F142" s="43"/>
      <c r="G142" s="44"/>
      <c r="H142" s="45"/>
      <c r="I142" s="19"/>
      <c r="J142" s="20" t="s">
        <v>12</v>
      </c>
      <c r="K142" s="21"/>
      <c r="L142" s="19"/>
      <c r="M142" s="20" t="s">
        <v>12</v>
      </c>
      <c r="N142" s="21"/>
      <c r="O142" s="19"/>
      <c r="P142" s="20" t="s">
        <v>12</v>
      </c>
      <c r="Q142" s="21"/>
      <c r="R142" s="19"/>
      <c r="S142" s="20" t="s">
        <v>12</v>
      </c>
      <c r="T142" s="21"/>
      <c r="U142" s="19"/>
      <c r="V142" s="20" t="s">
        <v>12</v>
      </c>
      <c r="W142" s="21"/>
      <c r="X142" s="47"/>
      <c r="Y142" s="36"/>
      <c r="Z142" s="36"/>
      <c r="AA142" s="36"/>
      <c r="AB142" s="36"/>
      <c r="AC142" s="36"/>
      <c r="AD142" s="36"/>
      <c r="AE142" s="36"/>
    </row>
    <row r="143" spans="1:31" ht="16" customHeight="1" x14ac:dyDescent="0.2">
      <c r="A143" s="37">
        <v>59</v>
      </c>
      <c r="B143" s="38" t="str">
        <f>IF(データ２!B118="","",VLOOKUP(A143,データ２!$A$2:$B$216,2))</f>
        <v>晴海アポローズ</v>
      </c>
      <c r="C143" s="16" t="s">
        <v>104</v>
      </c>
      <c r="D143" s="17" t="s">
        <v>12</v>
      </c>
      <c r="E143" s="18">
        <v>2</v>
      </c>
      <c r="F143" s="16" t="s">
        <v>104</v>
      </c>
      <c r="G143" s="17" t="s">
        <v>12</v>
      </c>
      <c r="H143" s="18">
        <v>7</v>
      </c>
      <c r="I143" s="40" t="s">
        <v>11</v>
      </c>
      <c r="J143" s="41"/>
      <c r="K143" s="42"/>
      <c r="L143" s="16" t="s">
        <v>104</v>
      </c>
      <c r="M143" s="17" t="s">
        <v>12</v>
      </c>
      <c r="N143" s="18">
        <v>12</v>
      </c>
      <c r="O143" s="16" t="s">
        <v>104</v>
      </c>
      <c r="P143" s="17" t="s">
        <v>12</v>
      </c>
      <c r="Q143" s="18">
        <v>13</v>
      </c>
      <c r="R143" s="16" t="s">
        <v>104</v>
      </c>
      <c r="S143" s="17" t="s">
        <v>12</v>
      </c>
      <c r="T143" s="18">
        <v>14</v>
      </c>
      <c r="U143" s="16" t="s">
        <v>104</v>
      </c>
      <c r="V143" s="17" t="s">
        <v>12</v>
      </c>
      <c r="W143" s="18">
        <v>15</v>
      </c>
      <c r="X143" s="46">
        <f>COUNTIF(C143:W144,"○")</f>
        <v>0</v>
      </c>
      <c r="Y143" s="35">
        <f>COUNTIF(C143:W144,"●")</f>
        <v>0</v>
      </c>
      <c r="Z143" s="35">
        <f>COUNTIF(C143:W144,"△")</f>
        <v>0</v>
      </c>
      <c r="AA143" s="35">
        <f t="shared" ref="AA143" si="149">+X143*3+Z143*1</f>
        <v>0</v>
      </c>
      <c r="AB143" s="35">
        <f>+E144+H144+K144+N144+Q144+T144+W144</f>
        <v>0</v>
      </c>
      <c r="AC143" s="35">
        <f t="shared" ref="AC143" si="150">C144+F144+I144+L144+O144+R144+U144</f>
        <v>0</v>
      </c>
      <c r="AD143" s="35">
        <f t="shared" ref="AD143" si="151">+RANK(AA143,$AA$139:$AA$152,0)*100+RANK(AB143,$AB$139:$AB$152,1)*10+RANK(AC143,$AC$139:$AC$152,0)</f>
        <v>111</v>
      </c>
      <c r="AE143" s="35">
        <f>+RANK(AD143,$AD$139:$AD$152,1)</f>
        <v>1</v>
      </c>
    </row>
    <row r="144" spans="1:31" ht="16" customHeight="1" x14ac:dyDescent="0.2">
      <c r="A144" s="37"/>
      <c r="B144" s="39"/>
      <c r="C144" s="19"/>
      <c r="D144" s="20" t="s">
        <v>12</v>
      </c>
      <c r="E144" s="21"/>
      <c r="F144" s="19"/>
      <c r="G144" s="20" t="s">
        <v>12</v>
      </c>
      <c r="H144" s="21"/>
      <c r="I144" s="43"/>
      <c r="J144" s="44"/>
      <c r="K144" s="45"/>
      <c r="L144" s="19"/>
      <c r="M144" s="20" t="s">
        <v>12</v>
      </c>
      <c r="N144" s="21"/>
      <c r="O144" s="19"/>
      <c r="P144" s="20" t="s">
        <v>12</v>
      </c>
      <c r="Q144" s="21"/>
      <c r="R144" s="19"/>
      <c r="S144" s="20" t="s">
        <v>12</v>
      </c>
      <c r="T144" s="21"/>
      <c r="U144" s="19"/>
      <c r="V144" s="20" t="s">
        <v>12</v>
      </c>
      <c r="W144" s="21"/>
      <c r="X144" s="47"/>
      <c r="Y144" s="36"/>
      <c r="Z144" s="36"/>
      <c r="AA144" s="36"/>
      <c r="AB144" s="36"/>
      <c r="AC144" s="36"/>
      <c r="AD144" s="36"/>
      <c r="AE144" s="36"/>
    </row>
    <row r="145" spans="1:31" ht="16" customHeight="1" x14ac:dyDescent="0.2">
      <c r="A145" s="37">
        <v>60</v>
      </c>
      <c r="B145" s="38" t="str">
        <f>IF(データ２!B120="","",VLOOKUP(A145,データ２!$A$2:$B$216,2))</f>
        <v>元芝ハヤブサ</v>
      </c>
      <c r="C145" s="16" t="s">
        <v>104</v>
      </c>
      <c r="D145" s="17" t="s">
        <v>12</v>
      </c>
      <c r="E145" s="18">
        <v>3</v>
      </c>
      <c r="F145" s="16" t="s">
        <v>104</v>
      </c>
      <c r="G145" s="17" t="s">
        <v>12</v>
      </c>
      <c r="H145" s="18">
        <v>8</v>
      </c>
      <c r="I145" s="16" t="s">
        <v>104</v>
      </c>
      <c r="J145" s="17" t="s">
        <v>12</v>
      </c>
      <c r="K145" s="18">
        <v>12</v>
      </c>
      <c r="L145" s="40" t="s">
        <v>11</v>
      </c>
      <c r="M145" s="41"/>
      <c r="N145" s="42"/>
      <c r="O145" s="16" t="s">
        <v>104</v>
      </c>
      <c r="P145" s="17" t="s">
        <v>12</v>
      </c>
      <c r="Q145" s="18">
        <v>16</v>
      </c>
      <c r="R145" s="16" t="s">
        <v>104</v>
      </c>
      <c r="S145" s="17" t="s">
        <v>12</v>
      </c>
      <c r="T145" s="18">
        <v>17</v>
      </c>
      <c r="U145" s="16" t="s">
        <v>104</v>
      </c>
      <c r="V145" s="17" t="s">
        <v>12</v>
      </c>
      <c r="W145" s="18">
        <v>18</v>
      </c>
      <c r="X145" s="46">
        <f>COUNTIF(C145:W146,"○")</f>
        <v>0</v>
      </c>
      <c r="Y145" s="35">
        <f>COUNTIF(C145:W146,"●")</f>
        <v>0</v>
      </c>
      <c r="Z145" s="35">
        <f>COUNTIF(C145:W146,"△")</f>
        <v>0</v>
      </c>
      <c r="AA145" s="35">
        <f t="shared" ref="AA145" si="152">+X145*3+Z145*1</f>
        <v>0</v>
      </c>
      <c r="AB145" s="35">
        <f>+E146+H146+K146+N146+Q146+T146+W146</f>
        <v>0</v>
      </c>
      <c r="AC145" s="35">
        <f t="shared" ref="AC145" si="153">C146+F146+I146+L146+O146+R146+U146</f>
        <v>0</v>
      </c>
      <c r="AD145" s="35">
        <f t="shared" ref="AD145" si="154">+RANK(AA145,$AA$139:$AA$152,0)*100+RANK(AB145,$AB$139:$AB$152,1)*10+RANK(AC145,$AC$139:$AC$152,0)</f>
        <v>111</v>
      </c>
      <c r="AE145" s="35">
        <f>+RANK(AD145,$AD$139:$AD$152,1)</f>
        <v>1</v>
      </c>
    </row>
    <row r="146" spans="1:31" ht="16" customHeight="1" x14ac:dyDescent="0.2">
      <c r="A146" s="37"/>
      <c r="B146" s="39"/>
      <c r="C146" s="19"/>
      <c r="D146" s="20" t="s">
        <v>12</v>
      </c>
      <c r="E146" s="21"/>
      <c r="F146" s="19"/>
      <c r="G146" s="20" t="s">
        <v>12</v>
      </c>
      <c r="H146" s="21"/>
      <c r="I146" s="19"/>
      <c r="J146" s="20" t="s">
        <v>12</v>
      </c>
      <c r="K146" s="21"/>
      <c r="L146" s="43"/>
      <c r="M146" s="44"/>
      <c r="N146" s="45"/>
      <c r="O146" s="19"/>
      <c r="P146" s="20" t="s">
        <v>12</v>
      </c>
      <c r="Q146" s="21"/>
      <c r="R146" s="19"/>
      <c r="S146" s="20" t="s">
        <v>12</v>
      </c>
      <c r="T146" s="21"/>
      <c r="U146" s="19"/>
      <c r="V146" s="20" t="s">
        <v>12</v>
      </c>
      <c r="W146" s="21"/>
      <c r="X146" s="47"/>
      <c r="Y146" s="36"/>
      <c r="Z146" s="36"/>
      <c r="AA146" s="36"/>
      <c r="AB146" s="36"/>
      <c r="AC146" s="36"/>
      <c r="AD146" s="36"/>
      <c r="AE146" s="36"/>
    </row>
    <row r="147" spans="1:31" ht="16" customHeight="1" x14ac:dyDescent="0.2">
      <c r="A147" s="37">
        <v>61</v>
      </c>
      <c r="B147" s="38" t="str">
        <f>IF(データ２!B122="","",VLOOKUP(A147,データ２!$A$2:$B$216,2))</f>
        <v>落一アポロ</v>
      </c>
      <c r="C147" s="16" t="s">
        <v>104</v>
      </c>
      <c r="D147" s="17" t="s">
        <v>12</v>
      </c>
      <c r="E147" s="18">
        <v>4</v>
      </c>
      <c r="F147" s="16" t="s">
        <v>104</v>
      </c>
      <c r="G147" s="17" t="s">
        <v>12</v>
      </c>
      <c r="H147" s="18">
        <v>9</v>
      </c>
      <c r="I147" s="16" t="s">
        <v>104</v>
      </c>
      <c r="J147" s="17" t="s">
        <v>12</v>
      </c>
      <c r="K147" s="18">
        <v>13</v>
      </c>
      <c r="L147" s="16" t="s">
        <v>104</v>
      </c>
      <c r="M147" s="17" t="s">
        <v>12</v>
      </c>
      <c r="N147" s="18">
        <v>16</v>
      </c>
      <c r="O147" s="40" t="s">
        <v>11</v>
      </c>
      <c r="P147" s="41"/>
      <c r="Q147" s="42"/>
      <c r="R147" s="16" t="s">
        <v>104</v>
      </c>
      <c r="S147" s="17" t="s">
        <v>12</v>
      </c>
      <c r="T147" s="18">
        <v>19</v>
      </c>
      <c r="U147" s="16" t="s">
        <v>104</v>
      </c>
      <c r="V147" s="17" t="s">
        <v>12</v>
      </c>
      <c r="W147" s="18">
        <v>20</v>
      </c>
      <c r="X147" s="46">
        <f>COUNTIF(C147:W148,"○")</f>
        <v>0</v>
      </c>
      <c r="Y147" s="35">
        <f>COUNTIF(C147:W148,"●")</f>
        <v>0</v>
      </c>
      <c r="Z147" s="35">
        <f>COUNTIF(C147:W148,"△")</f>
        <v>0</v>
      </c>
      <c r="AA147" s="35">
        <f t="shared" ref="AA147" si="155">+X147*3+Z147*1</f>
        <v>0</v>
      </c>
      <c r="AB147" s="35">
        <f>+E148+H148+K148+N148+Q148+T148+W148</f>
        <v>0</v>
      </c>
      <c r="AC147" s="35">
        <f t="shared" ref="AC147:AC151" si="156">C148+F148+I148+L148+O148+R148+U148</f>
        <v>0</v>
      </c>
      <c r="AD147" s="35">
        <f t="shared" ref="AD147" si="157">+RANK(AA147,$AA$139:$AA$152,0)*100+RANK(AB147,$AB$139:$AB$152,1)*10+RANK(AC147,$AC$139:$AC$152,0)</f>
        <v>111</v>
      </c>
      <c r="AE147" s="35">
        <f>+RANK(AD147,$AD$139:$AD$152,1)</f>
        <v>1</v>
      </c>
    </row>
    <row r="148" spans="1:31" ht="16" customHeight="1" x14ac:dyDescent="0.2">
      <c r="A148" s="37"/>
      <c r="B148" s="39"/>
      <c r="C148" s="19"/>
      <c r="D148" s="20" t="s">
        <v>12</v>
      </c>
      <c r="E148" s="21"/>
      <c r="F148" s="19"/>
      <c r="G148" s="20" t="s">
        <v>12</v>
      </c>
      <c r="H148" s="21"/>
      <c r="I148" s="19"/>
      <c r="J148" s="20" t="s">
        <v>12</v>
      </c>
      <c r="K148" s="21"/>
      <c r="L148" s="19"/>
      <c r="M148" s="20" t="s">
        <v>12</v>
      </c>
      <c r="N148" s="21"/>
      <c r="O148" s="43"/>
      <c r="P148" s="44"/>
      <c r="Q148" s="45"/>
      <c r="R148" s="19"/>
      <c r="S148" s="20" t="s">
        <v>12</v>
      </c>
      <c r="T148" s="21"/>
      <c r="U148" s="19"/>
      <c r="V148" s="20" t="s">
        <v>12</v>
      </c>
      <c r="W148" s="21"/>
      <c r="X148" s="47"/>
      <c r="Y148" s="36"/>
      <c r="Z148" s="36"/>
      <c r="AA148" s="36"/>
      <c r="AB148" s="36"/>
      <c r="AC148" s="36"/>
      <c r="AD148" s="36"/>
      <c r="AE148" s="36"/>
    </row>
    <row r="149" spans="1:31" ht="16" customHeight="1" x14ac:dyDescent="0.2">
      <c r="A149" s="37">
        <v>62</v>
      </c>
      <c r="B149" s="38" t="str">
        <f>IF(データ２!B124="","",VLOOKUP(A149,データ２!$A$2:$B$216,2))</f>
        <v>ニュー愛宕</v>
      </c>
      <c r="C149" s="16" t="s">
        <v>104</v>
      </c>
      <c r="D149" s="17" t="s">
        <v>12</v>
      </c>
      <c r="E149" s="18">
        <v>5</v>
      </c>
      <c r="F149" s="16" t="s">
        <v>104</v>
      </c>
      <c r="G149" s="17" t="s">
        <v>12</v>
      </c>
      <c r="H149" s="18">
        <v>10</v>
      </c>
      <c r="I149" s="16" t="s">
        <v>104</v>
      </c>
      <c r="J149" s="17" t="s">
        <v>12</v>
      </c>
      <c r="K149" s="18">
        <v>14</v>
      </c>
      <c r="L149" s="16" t="s">
        <v>104</v>
      </c>
      <c r="M149" s="17" t="s">
        <v>12</v>
      </c>
      <c r="N149" s="18">
        <v>17</v>
      </c>
      <c r="O149" s="16" t="s">
        <v>104</v>
      </c>
      <c r="P149" s="17" t="s">
        <v>12</v>
      </c>
      <c r="Q149" s="18">
        <v>19</v>
      </c>
      <c r="R149" s="40" t="s">
        <v>11</v>
      </c>
      <c r="S149" s="41"/>
      <c r="T149" s="42"/>
      <c r="U149" s="16" t="s">
        <v>104</v>
      </c>
      <c r="V149" s="17" t="s">
        <v>12</v>
      </c>
      <c r="W149" s="18">
        <v>21</v>
      </c>
      <c r="X149" s="46">
        <f>COUNTIF(C149:W150,"○")</f>
        <v>0</v>
      </c>
      <c r="Y149" s="35">
        <f>COUNTIF(C149:W150,"●")</f>
        <v>0</v>
      </c>
      <c r="Z149" s="35">
        <f>COUNTIF(C149:W150,"△")</f>
        <v>0</v>
      </c>
      <c r="AA149" s="35">
        <f t="shared" ref="AA149" si="158">+X149*3+Z149*1</f>
        <v>0</v>
      </c>
      <c r="AB149" s="35">
        <f>+E150+H150+K150+N150+Q150+T150+W150</f>
        <v>0</v>
      </c>
      <c r="AC149" s="35">
        <f t="shared" si="156"/>
        <v>0</v>
      </c>
      <c r="AD149" s="35">
        <f t="shared" ref="AD149" si="159">+RANK(AA149,$AA$139:$AA$152,0)*100+RANK(AB149,$AB$139:$AB$152,1)*10+RANK(AC149,$AC$139:$AC$152,0)</f>
        <v>111</v>
      </c>
      <c r="AE149" s="35">
        <f>+RANK(AD149,$AD$139:$AD$152,1)</f>
        <v>1</v>
      </c>
    </row>
    <row r="150" spans="1:31" ht="16" customHeight="1" x14ac:dyDescent="0.2">
      <c r="A150" s="37"/>
      <c r="B150" s="39"/>
      <c r="C150" s="19"/>
      <c r="D150" s="20" t="s">
        <v>12</v>
      </c>
      <c r="E150" s="21"/>
      <c r="F150" s="19"/>
      <c r="G150" s="20" t="s">
        <v>12</v>
      </c>
      <c r="H150" s="21"/>
      <c r="I150" s="19"/>
      <c r="J150" s="20" t="s">
        <v>12</v>
      </c>
      <c r="K150" s="21"/>
      <c r="L150" s="19"/>
      <c r="M150" s="20" t="s">
        <v>12</v>
      </c>
      <c r="N150" s="21"/>
      <c r="O150" s="19"/>
      <c r="P150" s="20" t="s">
        <v>12</v>
      </c>
      <c r="Q150" s="21"/>
      <c r="R150" s="43"/>
      <c r="S150" s="44"/>
      <c r="T150" s="45"/>
      <c r="U150" s="19"/>
      <c r="V150" s="20" t="s">
        <v>12</v>
      </c>
      <c r="W150" s="21"/>
      <c r="X150" s="47"/>
      <c r="Y150" s="36"/>
      <c r="Z150" s="36"/>
      <c r="AA150" s="36"/>
      <c r="AB150" s="36"/>
      <c r="AC150" s="36"/>
      <c r="AD150" s="36"/>
      <c r="AE150" s="36"/>
    </row>
    <row r="151" spans="1:31" ht="16" customHeight="1" x14ac:dyDescent="0.2">
      <c r="A151" s="37">
        <v>63</v>
      </c>
      <c r="B151" s="38" t="str">
        <f>IF(データ２!B126="","",VLOOKUP(A151,データ２!$A$2:$B$216,2))</f>
        <v>レッドファイヤーズ</v>
      </c>
      <c r="C151" s="16" t="s">
        <v>104</v>
      </c>
      <c r="D151" s="17" t="s">
        <v>12</v>
      </c>
      <c r="E151" s="18">
        <v>6</v>
      </c>
      <c r="F151" s="16" t="s">
        <v>104</v>
      </c>
      <c r="G151" s="17" t="s">
        <v>12</v>
      </c>
      <c r="H151" s="18">
        <v>11</v>
      </c>
      <c r="I151" s="16" t="s">
        <v>104</v>
      </c>
      <c r="J151" s="17" t="s">
        <v>12</v>
      </c>
      <c r="K151" s="18">
        <v>15</v>
      </c>
      <c r="L151" s="16" t="s">
        <v>104</v>
      </c>
      <c r="M151" s="17" t="s">
        <v>12</v>
      </c>
      <c r="N151" s="18">
        <v>18</v>
      </c>
      <c r="O151" s="16" t="s">
        <v>104</v>
      </c>
      <c r="P151" s="17" t="s">
        <v>12</v>
      </c>
      <c r="Q151" s="18">
        <v>20</v>
      </c>
      <c r="R151" s="16" t="s">
        <v>104</v>
      </c>
      <c r="S151" s="17" t="s">
        <v>12</v>
      </c>
      <c r="T151" s="18">
        <v>21</v>
      </c>
      <c r="U151" s="40" t="s">
        <v>11</v>
      </c>
      <c r="V151" s="41"/>
      <c r="W151" s="42"/>
      <c r="X151" s="46">
        <f>COUNTIF(C151:W152,"○")</f>
        <v>0</v>
      </c>
      <c r="Y151" s="35">
        <f>COUNTIF(C151:W152,"●")</f>
        <v>0</v>
      </c>
      <c r="Z151" s="35">
        <f>COUNTIF(C151:W152,"△")</f>
        <v>0</v>
      </c>
      <c r="AA151" s="35">
        <f t="shared" ref="AA151" si="160">+X151*3+Z151*1</f>
        <v>0</v>
      </c>
      <c r="AB151" s="35">
        <f>+E152+H152+K152+N152+Q152+T152+W152</f>
        <v>0</v>
      </c>
      <c r="AC151" s="35">
        <f t="shared" si="156"/>
        <v>0</v>
      </c>
      <c r="AD151" s="35">
        <f t="shared" ref="AD151" si="161">+RANK(AA151,$AA$139:$AA$152,0)*100+RANK(AB151,$AB$139:$AB$152,1)*10+RANK(AC151,$AC$139:$AC$152,0)</f>
        <v>111</v>
      </c>
      <c r="AE151" s="35">
        <f>+RANK(AD151,$AD$139:$AD$152,1)</f>
        <v>1</v>
      </c>
    </row>
    <row r="152" spans="1:31" ht="16" customHeight="1" x14ac:dyDescent="0.2">
      <c r="A152" s="37"/>
      <c r="B152" s="39"/>
      <c r="C152" s="19"/>
      <c r="D152" s="20" t="s">
        <v>12</v>
      </c>
      <c r="E152" s="21"/>
      <c r="F152" s="19"/>
      <c r="G152" s="20" t="s">
        <v>12</v>
      </c>
      <c r="H152" s="21"/>
      <c r="I152" s="19"/>
      <c r="J152" s="20" t="s">
        <v>12</v>
      </c>
      <c r="K152" s="21"/>
      <c r="L152" s="19"/>
      <c r="M152" s="20" t="s">
        <v>12</v>
      </c>
      <c r="N152" s="21"/>
      <c r="O152" s="19"/>
      <c r="P152" s="20" t="s">
        <v>12</v>
      </c>
      <c r="Q152" s="21"/>
      <c r="R152" s="19"/>
      <c r="S152" s="20" t="s">
        <v>12</v>
      </c>
      <c r="T152" s="21"/>
      <c r="U152" s="43"/>
      <c r="V152" s="44"/>
      <c r="W152" s="45"/>
      <c r="X152" s="47"/>
      <c r="Y152" s="36"/>
      <c r="Z152" s="36"/>
      <c r="AA152" s="36"/>
      <c r="AB152" s="36"/>
      <c r="AC152" s="36"/>
      <c r="AD152" s="36"/>
      <c r="AE152" s="36"/>
    </row>
    <row r="154" spans="1:31" x14ac:dyDescent="0.2">
      <c r="B154" s="6" t="str">
        <f>+データ１!$B$2</f>
        <v>2021/2/21</v>
      </c>
      <c r="C154" s="4" t="str">
        <f>+データ１!$B$4</f>
        <v xml:space="preserve">2021年 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31" ht="130" customHeight="1" x14ac:dyDescent="0.2">
      <c r="B155" s="14" t="str">
        <f>+データ１!B24</f>
        <v>スーパーリ－グ 　　                  　　　 第１５回大会  　　　        　Ｊブロック     　　              ２０２１</v>
      </c>
      <c r="C155" s="48" t="str">
        <f>+IF(B156="","",+B156)</f>
        <v>北原少年野球クラブ</v>
      </c>
      <c r="D155" s="49"/>
      <c r="E155" s="50"/>
      <c r="F155" s="48" t="str">
        <f>+IF(B158="","",+B158)</f>
        <v>本一色イーグルス</v>
      </c>
      <c r="G155" s="49"/>
      <c r="H155" s="50"/>
      <c r="I155" s="48" t="str">
        <f>+IF(B160="","",+B160)</f>
        <v>中央フェニックス</v>
      </c>
      <c r="J155" s="49"/>
      <c r="K155" s="50"/>
      <c r="L155" s="48" t="str">
        <f>+IF(B162="","",+B162)</f>
        <v>高輪クラブ</v>
      </c>
      <c r="M155" s="49"/>
      <c r="N155" s="50"/>
      <c r="O155" s="48" t="str">
        <f>+IF(B164="","",+B164)</f>
        <v>落合コメッツ</v>
      </c>
      <c r="P155" s="49"/>
      <c r="Q155" s="50"/>
      <c r="R155" s="48" t="str">
        <f>+IF(B166="","",+B166)</f>
        <v>駒込ベアーズ</v>
      </c>
      <c r="S155" s="49"/>
      <c r="T155" s="50"/>
      <c r="U155" s="48" t="str">
        <f>+IF(B168="","",+B168)</f>
        <v>池雪ジュニアＳ</v>
      </c>
      <c r="V155" s="49"/>
      <c r="W155" s="50"/>
      <c r="X155" s="15" t="s">
        <v>0</v>
      </c>
      <c r="Y155" s="9" t="s">
        <v>1</v>
      </c>
      <c r="Z155" s="9" t="s">
        <v>2</v>
      </c>
      <c r="AA155" s="7" t="s">
        <v>6</v>
      </c>
      <c r="AB155" s="8" t="s">
        <v>8</v>
      </c>
      <c r="AC155" s="8" t="s">
        <v>9</v>
      </c>
      <c r="AD155" s="8" t="s">
        <v>73</v>
      </c>
      <c r="AE155" s="7" t="s">
        <v>7</v>
      </c>
    </row>
    <row r="156" spans="1:31" ht="16" customHeight="1" x14ac:dyDescent="0.2">
      <c r="A156" s="37">
        <v>64</v>
      </c>
      <c r="B156" s="38" t="str">
        <f>IF(データ２!B128="","",VLOOKUP(A156,データ２!$A$2:$B$216,2))</f>
        <v>北原少年野球クラブ</v>
      </c>
      <c r="C156" s="40" t="s">
        <v>11</v>
      </c>
      <c r="D156" s="41"/>
      <c r="E156" s="42"/>
      <c r="F156" s="16" t="s">
        <v>105</v>
      </c>
      <c r="G156" s="17" t="s">
        <v>12</v>
      </c>
      <c r="H156" s="18">
        <v>1</v>
      </c>
      <c r="I156" s="16" t="s">
        <v>105</v>
      </c>
      <c r="J156" s="17" t="s">
        <v>12</v>
      </c>
      <c r="K156" s="18">
        <v>2</v>
      </c>
      <c r="L156" s="16" t="s">
        <v>105</v>
      </c>
      <c r="M156" s="17" t="s">
        <v>12</v>
      </c>
      <c r="N156" s="18">
        <v>3</v>
      </c>
      <c r="O156" s="16" t="s">
        <v>105</v>
      </c>
      <c r="P156" s="17" t="s">
        <v>12</v>
      </c>
      <c r="Q156" s="18">
        <v>4</v>
      </c>
      <c r="R156" s="16" t="s">
        <v>105</v>
      </c>
      <c r="S156" s="17" t="s">
        <v>12</v>
      </c>
      <c r="T156" s="18">
        <v>5</v>
      </c>
      <c r="U156" s="16" t="s">
        <v>105</v>
      </c>
      <c r="V156" s="17" t="s">
        <v>12</v>
      </c>
      <c r="W156" s="18">
        <v>6</v>
      </c>
      <c r="X156" s="46">
        <f>COUNTIF(C156:W157,"○")</f>
        <v>0</v>
      </c>
      <c r="Y156" s="35">
        <f>COUNTIF(C156:W157,"●")</f>
        <v>0</v>
      </c>
      <c r="Z156" s="35">
        <f>COUNTIF(C156:W157,"△")</f>
        <v>0</v>
      </c>
      <c r="AA156" s="35">
        <f t="shared" ref="AA156" si="162">+X156*3+Z156*1</f>
        <v>0</v>
      </c>
      <c r="AB156" s="35">
        <f>+E157+H157+K157+N157+Q157+T157+W157</f>
        <v>0</v>
      </c>
      <c r="AC156" s="35">
        <f t="shared" ref="AC156" si="163">C157+F157+I157+L157+O157+R157+U157</f>
        <v>0</v>
      </c>
      <c r="AD156" s="35">
        <f>+RANK(AA156,$AA$156:$AA$169,0)*100+RANK(AB156,$AB$156:$AB$169,1)*10+RANK(AC156,$AC$156:$AC$169,0)</f>
        <v>111</v>
      </c>
      <c r="AE156" s="35">
        <f>+RANK(AD156,$AD$156:$AD$169,1)</f>
        <v>1</v>
      </c>
    </row>
    <row r="157" spans="1:31" ht="16" customHeight="1" x14ac:dyDescent="0.2">
      <c r="A157" s="37"/>
      <c r="B157" s="39"/>
      <c r="C157" s="43"/>
      <c r="D157" s="44"/>
      <c r="E157" s="45"/>
      <c r="F157" s="19"/>
      <c r="G157" s="20" t="s">
        <v>12</v>
      </c>
      <c r="H157" s="21"/>
      <c r="I157" s="19"/>
      <c r="J157" s="20" t="s">
        <v>12</v>
      </c>
      <c r="K157" s="21"/>
      <c r="L157" s="19"/>
      <c r="M157" s="20" t="s">
        <v>12</v>
      </c>
      <c r="N157" s="21"/>
      <c r="O157" s="19"/>
      <c r="P157" s="20" t="s">
        <v>12</v>
      </c>
      <c r="Q157" s="21"/>
      <c r="R157" s="19"/>
      <c r="S157" s="20" t="s">
        <v>12</v>
      </c>
      <c r="T157" s="21"/>
      <c r="U157" s="19"/>
      <c r="V157" s="20" t="s">
        <v>12</v>
      </c>
      <c r="W157" s="21"/>
      <c r="X157" s="47"/>
      <c r="Y157" s="36"/>
      <c r="Z157" s="36"/>
      <c r="AA157" s="36"/>
      <c r="AB157" s="36"/>
      <c r="AC157" s="36"/>
      <c r="AD157" s="36"/>
      <c r="AE157" s="36"/>
    </row>
    <row r="158" spans="1:31" ht="16" customHeight="1" x14ac:dyDescent="0.2">
      <c r="A158" s="37">
        <v>65</v>
      </c>
      <c r="B158" s="38" t="str">
        <f>IF(データ２!B130="","",VLOOKUP(A158,データ２!$A$2:$B$216,2))</f>
        <v>本一色イーグルス</v>
      </c>
      <c r="C158" s="16" t="s">
        <v>105</v>
      </c>
      <c r="D158" s="17" t="s">
        <v>12</v>
      </c>
      <c r="E158" s="18">
        <v>1</v>
      </c>
      <c r="F158" s="40" t="s">
        <v>11</v>
      </c>
      <c r="G158" s="41"/>
      <c r="H158" s="42"/>
      <c r="I158" s="16" t="s">
        <v>105</v>
      </c>
      <c r="J158" s="17" t="s">
        <v>12</v>
      </c>
      <c r="K158" s="18">
        <v>7</v>
      </c>
      <c r="L158" s="16" t="s">
        <v>105</v>
      </c>
      <c r="M158" s="17" t="s">
        <v>12</v>
      </c>
      <c r="N158" s="18">
        <v>8</v>
      </c>
      <c r="O158" s="16" t="s">
        <v>105</v>
      </c>
      <c r="P158" s="17" t="s">
        <v>12</v>
      </c>
      <c r="Q158" s="18">
        <v>9</v>
      </c>
      <c r="R158" s="16" t="s">
        <v>105</v>
      </c>
      <c r="S158" s="17" t="s">
        <v>12</v>
      </c>
      <c r="T158" s="18">
        <v>10</v>
      </c>
      <c r="U158" s="16" t="s">
        <v>105</v>
      </c>
      <c r="V158" s="17" t="s">
        <v>12</v>
      </c>
      <c r="W158" s="18">
        <v>11</v>
      </c>
      <c r="X158" s="46">
        <f>COUNTIF(C158:W159,"○")</f>
        <v>0</v>
      </c>
      <c r="Y158" s="35">
        <f>COUNTIF(C158:W159,"●")</f>
        <v>0</v>
      </c>
      <c r="Z158" s="35">
        <f>COUNTIF(C158:W159,"△")</f>
        <v>0</v>
      </c>
      <c r="AA158" s="35">
        <f t="shared" ref="AA158" si="164">+X158*3+Z158*1</f>
        <v>0</v>
      </c>
      <c r="AB158" s="35">
        <f>+E159+H159+K159+N159+Q159+T159+W159</f>
        <v>0</v>
      </c>
      <c r="AC158" s="35">
        <f t="shared" ref="AC158" si="165">C159+F159+I159+L159+O159+R159+U159</f>
        <v>0</v>
      </c>
      <c r="AD158" s="35">
        <f t="shared" ref="AD158" si="166">+RANK(AA158,$AA$156:$AA$169,0)*100+RANK(AB158,$AB$156:$AB$169,1)*10+RANK(AC158,$AC$156:$AC$169,0)</f>
        <v>111</v>
      </c>
      <c r="AE158" s="35">
        <f>+RANK(AD158,$AD$156:$AD$169,1)</f>
        <v>1</v>
      </c>
    </row>
    <row r="159" spans="1:31" ht="16" customHeight="1" x14ac:dyDescent="0.2">
      <c r="A159" s="37"/>
      <c r="B159" s="39"/>
      <c r="C159" s="19"/>
      <c r="D159" s="20" t="s">
        <v>12</v>
      </c>
      <c r="E159" s="21"/>
      <c r="F159" s="43"/>
      <c r="G159" s="44"/>
      <c r="H159" s="45"/>
      <c r="I159" s="19"/>
      <c r="J159" s="20" t="s">
        <v>12</v>
      </c>
      <c r="K159" s="21"/>
      <c r="L159" s="19"/>
      <c r="M159" s="20" t="s">
        <v>12</v>
      </c>
      <c r="N159" s="21"/>
      <c r="O159" s="19"/>
      <c r="P159" s="20" t="s">
        <v>12</v>
      </c>
      <c r="Q159" s="21"/>
      <c r="R159" s="19"/>
      <c r="S159" s="20" t="s">
        <v>12</v>
      </c>
      <c r="T159" s="21"/>
      <c r="U159" s="19"/>
      <c r="V159" s="20" t="s">
        <v>12</v>
      </c>
      <c r="W159" s="21"/>
      <c r="X159" s="47"/>
      <c r="Y159" s="36"/>
      <c r="Z159" s="36"/>
      <c r="AA159" s="36"/>
      <c r="AB159" s="36"/>
      <c r="AC159" s="36"/>
      <c r="AD159" s="36"/>
      <c r="AE159" s="36"/>
    </row>
    <row r="160" spans="1:31" ht="16" customHeight="1" x14ac:dyDescent="0.2">
      <c r="A160" s="37">
        <v>66</v>
      </c>
      <c r="B160" s="38" t="str">
        <f>IF(データ２!B132="","",VLOOKUP(A160,データ２!$A$2:$B$216,2))</f>
        <v>中央フェニックス</v>
      </c>
      <c r="C160" s="16" t="s">
        <v>105</v>
      </c>
      <c r="D160" s="17" t="s">
        <v>12</v>
      </c>
      <c r="E160" s="18">
        <v>2</v>
      </c>
      <c r="F160" s="16" t="s">
        <v>105</v>
      </c>
      <c r="G160" s="17" t="s">
        <v>12</v>
      </c>
      <c r="H160" s="18">
        <v>7</v>
      </c>
      <c r="I160" s="40" t="s">
        <v>11</v>
      </c>
      <c r="J160" s="41"/>
      <c r="K160" s="42"/>
      <c r="L160" s="16" t="s">
        <v>105</v>
      </c>
      <c r="M160" s="17" t="s">
        <v>12</v>
      </c>
      <c r="N160" s="18">
        <v>12</v>
      </c>
      <c r="O160" s="16" t="s">
        <v>105</v>
      </c>
      <c r="P160" s="17" t="s">
        <v>12</v>
      </c>
      <c r="Q160" s="18">
        <v>13</v>
      </c>
      <c r="R160" s="16" t="s">
        <v>105</v>
      </c>
      <c r="S160" s="17" t="s">
        <v>12</v>
      </c>
      <c r="T160" s="18">
        <v>14</v>
      </c>
      <c r="U160" s="16" t="s">
        <v>105</v>
      </c>
      <c r="V160" s="17" t="s">
        <v>12</v>
      </c>
      <c r="W160" s="18">
        <v>15</v>
      </c>
      <c r="X160" s="46">
        <f>COUNTIF(C160:W161,"○")</f>
        <v>0</v>
      </c>
      <c r="Y160" s="35">
        <f>COUNTIF(C160:W161,"●")</f>
        <v>0</v>
      </c>
      <c r="Z160" s="35">
        <f>COUNTIF(C160:W161,"△")</f>
        <v>0</v>
      </c>
      <c r="AA160" s="35">
        <f t="shared" ref="AA160" si="167">+X160*3+Z160*1</f>
        <v>0</v>
      </c>
      <c r="AB160" s="35">
        <f>+E161+H161+K161+N161+Q161+T161+W161</f>
        <v>0</v>
      </c>
      <c r="AC160" s="35">
        <f t="shared" ref="AC160" si="168">C161+F161+I161+L161+O161+R161+U161</f>
        <v>0</v>
      </c>
      <c r="AD160" s="35">
        <f t="shared" ref="AD160" si="169">+RANK(AA160,$AA$156:$AA$169,0)*100+RANK(AB160,$AB$156:$AB$169,1)*10+RANK(AC160,$AC$156:$AC$169,0)</f>
        <v>111</v>
      </c>
      <c r="AE160" s="35">
        <f>+RANK(AD160,$AD$156:$AD$169,1)</f>
        <v>1</v>
      </c>
    </row>
    <row r="161" spans="1:31" ht="16" customHeight="1" x14ac:dyDescent="0.2">
      <c r="A161" s="37"/>
      <c r="B161" s="39"/>
      <c r="C161" s="19"/>
      <c r="D161" s="20" t="s">
        <v>12</v>
      </c>
      <c r="E161" s="21"/>
      <c r="F161" s="19"/>
      <c r="G161" s="20" t="s">
        <v>12</v>
      </c>
      <c r="H161" s="21"/>
      <c r="I161" s="43"/>
      <c r="J161" s="44"/>
      <c r="K161" s="45"/>
      <c r="L161" s="19"/>
      <c r="M161" s="20" t="s">
        <v>12</v>
      </c>
      <c r="N161" s="21"/>
      <c r="O161" s="19"/>
      <c r="P161" s="20" t="s">
        <v>12</v>
      </c>
      <c r="Q161" s="21"/>
      <c r="R161" s="19"/>
      <c r="S161" s="20" t="s">
        <v>12</v>
      </c>
      <c r="T161" s="21"/>
      <c r="U161" s="19"/>
      <c r="V161" s="20" t="s">
        <v>12</v>
      </c>
      <c r="W161" s="21"/>
      <c r="X161" s="47"/>
      <c r="Y161" s="36"/>
      <c r="Z161" s="36"/>
      <c r="AA161" s="36"/>
      <c r="AB161" s="36"/>
      <c r="AC161" s="36"/>
      <c r="AD161" s="36"/>
      <c r="AE161" s="36"/>
    </row>
    <row r="162" spans="1:31" ht="16" customHeight="1" x14ac:dyDescent="0.2">
      <c r="A162" s="37">
        <v>67</v>
      </c>
      <c r="B162" s="38" t="str">
        <f>IF(データ２!B134="","",VLOOKUP(A162,データ２!$A$2:$B$216,2))</f>
        <v>高輪クラブ</v>
      </c>
      <c r="C162" s="16" t="s">
        <v>105</v>
      </c>
      <c r="D162" s="17" t="s">
        <v>12</v>
      </c>
      <c r="E162" s="18">
        <v>3</v>
      </c>
      <c r="F162" s="16" t="s">
        <v>105</v>
      </c>
      <c r="G162" s="17" t="s">
        <v>12</v>
      </c>
      <c r="H162" s="18">
        <v>8</v>
      </c>
      <c r="I162" s="16" t="s">
        <v>105</v>
      </c>
      <c r="J162" s="17" t="s">
        <v>12</v>
      </c>
      <c r="K162" s="18">
        <v>12</v>
      </c>
      <c r="L162" s="40" t="s">
        <v>11</v>
      </c>
      <c r="M162" s="41"/>
      <c r="N162" s="42"/>
      <c r="O162" s="16" t="s">
        <v>105</v>
      </c>
      <c r="P162" s="17" t="s">
        <v>12</v>
      </c>
      <c r="Q162" s="18">
        <v>16</v>
      </c>
      <c r="R162" s="16" t="s">
        <v>105</v>
      </c>
      <c r="S162" s="17" t="s">
        <v>12</v>
      </c>
      <c r="T162" s="18">
        <v>17</v>
      </c>
      <c r="U162" s="16" t="s">
        <v>105</v>
      </c>
      <c r="V162" s="17" t="s">
        <v>12</v>
      </c>
      <c r="W162" s="18">
        <v>18</v>
      </c>
      <c r="X162" s="46">
        <f>COUNTIF(C162:W163,"○")</f>
        <v>0</v>
      </c>
      <c r="Y162" s="35">
        <f>COUNTIF(C162:W163,"●")</f>
        <v>0</v>
      </c>
      <c r="Z162" s="35">
        <f>COUNTIF(C162:W163,"△")</f>
        <v>0</v>
      </c>
      <c r="AA162" s="35">
        <f t="shared" ref="AA162" si="170">+X162*3+Z162*1</f>
        <v>0</v>
      </c>
      <c r="AB162" s="35">
        <f>+E163+H163+K163+N163+Q163+T163+W163</f>
        <v>0</v>
      </c>
      <c r="AC162" s="35">
        <f t="shared" ref="AC162" si="171">C163+F163+I163+L163+O163+R163+U163</f>
        <v>0</v>
      </c>
      <c r="AD162" s="35">
        <f t="shared" ref="AD162" si="172">+RANK(AA162,$AA$156:$AA$169,0)*100+RANK(AB162,$AB$156:$AB$169,1)*10+RANK(AC162,$AC$156:$AC$169,0)</f>
        <v>111</v>
      </c>
      <c r="AE162" s="35">
        <f>+RANK(AD162,$AD$156:$AD$169,1)</f>
        <v>1</v>
      </c>
    </row>
    <row r="163" spans="1:31" ht="16" customHeight="1" x14ac:dyDescent="0.2">
      <c r="A163" s="37"/>
      <c r="B163" s="39"/>
      <c r="C163" s="19"/>
      <c r="D163" s="20" t="s">
        <v>12</v>
      </c>
      <c r="E163" s="21"/>
      <c r="F163" s="19"/>
      <c r="G163" s="20" t="s">
        <v>12</v>
      </c>
      <c r="H163" s="21"/>
      <c r="I163" s="19"/>
      <c r="J163" s="20" t="s">
        <v>12</v>
      </c>
      <c r="K163" s="21"/>
      <c r="L163" s="43"/>
      <c r="M163" s="44"/>
      <c r="N163" s="45"/>
      <c r="O163" s="19"/>
      <c r="P163" s="20" t="s">
        <v>12</v>
      </c>
      <c r="Q163" s="21"/>
      <c r="R163" s="19"/>
      <c r="S163" s="20" t="s">
        <v>12</v>
      </c>
      <c r="T163" s="21"/>
      <c r="U163" s="19"/>
      <c r="V163" s="20" t="s">
        <v>12</v>
      </c>
      <c r="W163" s="21"/>
      <c r="X163" s="47"/>
      <c r="Y163" s="36"/>
      <c r="Z163" s="36"/>
      <c r="AA163" s="36"/>
      <c r="AB163" s="36"/>
      <c r="AC163" s="36"/>
      <c r="AD163" s="36"/>
      <c r="AE163" s="36"/>
    </row>
    <row r="164" spans="1:31" ht="16" customHeight="1" x14ac:dyDescent="0.2">
      <c r="A164" s="37">
        <v>68</v>
      </c>
      <c r="B164" s="38" t="str">
        <f>IF(データ２!B136="","",VLOOKUP(A164,データ２!$A$2:$B$216,2))</f>
        <v>落合コメッツ</v>
      </c>
      <c r="C164" s="16" t="s">
        <v>105</v>
      </c>
      <c r="D164" s="17" t="s">
        <v>12</v>
      </c>
      <c r="E164" s="18">
        <v>4</v>
      </c>
      <c r="F164" s="16" t="s">
        <v>105</v>
      </c>
      <c r="G164" s="17" t="s">
        <v>12</v>
      </c>
      <c r="H164" s="18">
        <v>9</v>
      </c>
      <c r="I164" s="16" t="s">
        <v>105</v>
      </c>
      <c r="J164" s="17" t="s">
        <v>12</v>
      </c>
      <c r="K164" s="18">
        <v>13</v>
      </c>
      <c r="L164" s="16" t="s">
        <v>105</v>
      </c>
      <c r="M164" s="17" t="s">
        <v>12</v>
      </c>
      <c r="N164" s="18">
        <v>16</v>
      </c>
      <c r="O164" s="40" t="s">
        <v>11</v>
      </c>
      <c r="P164" s="41"/>
      <c r="Q164" s="42"/>
      <c r="R164" s="16" t="s">
        <v>105</v>
      </c>
      <c r="S164" s="17" t="s">
        <v>12</v>
      </c>
      <c r="T164" s="18">
        <v>19</v>
      </c>
      <c r="U164" s="16" t="s">
        <v>105</v>
      </c>
      <c r="V164" s="17" t="s">
        <v>12</v>
      </c>
      <c r="W164" s="18">
        <v>20</v>
      </c>
      <c r="X164" s="46">
        <f>COUNTIF(C164:W165,"○")</f>
        <v>0</v>
      </c>
      <c r="Y164" s="35">
        <f>COUNTIF(C164:W165,"●")</f>
        <v>0</v>
      </c>
      <c r="Z164" s="35">
        <f>COUNTIF(C164:W165,"△")</f>
        <v>0</v>
      </c>
      <c r="AA164" s="35">
        <f t="shared" ref="AA164" si="173">+X164*3+Z164*1</f>
        <v>0</v>
      </c>
      <c r="AB164" s="35">
        <f>+E165+H165+K165+N165+Q165+T165+W165</f>
        <v>0</v>
      </c>
      <c r="AC164" s="35">
        <f t="shared" ref="AC164:AC168" si="174">C165+F165+I165+L165+O165+R165+U165</f>
        <v>0</v>
      </c>
      <c r="AD164" s="35">
        <f t="shared" ref="AD164" si="175">+RANK(AA164,$AA$156:$AA$169,0)*100+RANK(AB164,$AB$156:$AB$169,1)*10+RANK(AC164,$AC$156:$AC$169,0)</f>
        <v>111</v>
      </c>
      <c r="AE164" s="35">
        <f>+RANK(AD164,$AD$156:$AD$169,1)</f>
        <v>1</v>
      </c>
    </row>
    <row r="165" spans="1:31" ht="16" customHeight="1" x14ac:dyDescent="0.2">
      <c r="A165" s="37"/>
      <c r="B165" s="39"/>
      <c r="C165" s="19"/>
      <c r="D165" s="20" t="s">
        <v>12</v>
      </c>
      <c r="E165" s="21"/>
      <c r="F165" s="19"/>
      <c r="G165" s="20" t="s">
        <v>12</v>
      </c>
      <c r="H165" s="21"/>
      <c r="I165" s="19"/>
      <c r="J165" s="20" t="s">
        <v>12</v>
      </c>
      <c r="K165" s="21"/>
      <c r="L165" s="19"/>
      <c r="M165" s="20" t="s">
        <v>12</v>
      </c>
      <c r="N165" s="21"/>
      <c r="O165" s="43"/>
      <c r="P165" s="44"/>
      <c r="Q165" s="45"/>
      <c r="R165" s="19"/>
      <c r="S165" s="20" t="s">
        <v>12</v>
      </c>
      <c r="T165" s="21"/>
      <c r="U165" s="19"/>
      <c r="V165" s="20" t="s">
        <v>12</v>
      </c>
      <c r="W165" s="21"/>
      <c r="X165" s="47"/>
      <c r="Y165" s="36"/>
      <c r="Z165" s="36"/>
      <c r="AA165" s="36"/>
      <c r="AB165" s="36"/>
      <c r="AC165" s="36"/>
      <c r="AD165" s="36"/>
      <c r="AE165" s="36"/>
    </row>
    <row r="166" spans="1:31" ht="16" customHeight="1" x14ac:dyDescent="0.2">
      <c r="A166" s="37">
        <v>69</v>
      </c>
      <c r="B166" s="38" t="str">
        <f>IF(データ２!B138="","",VLOOKUP(A166,データ２!$A$2:$B$216,2))</f>
        <v>駒込ベアーズ</v>
      </c>
      <c r="C166" s="16" t="s">
        <v>105</v>
      </c>
      <c r="D166" s="17" t="s">
        <v>12</v>
      </c>
      <c r="E166" s="18">
        <v>5</v>
      </c>
      <c r="F166" s="16" t="s">
        <v>105</v>
      </c>
      <c r="G166" s="17" t="s">
        <v>12</v>
      </c>
      <c r="H166" s="18">
        <v>10</v>
      </c>
      <c r="I166" s="16" t="s">
        <v>105</v>
      </c>
      <c r="J166" s="17" t="s">
        <v>12</v>
      </c>
      <c r="K166" s="18">
        <v>14</v>
      </c>
      <c r="L166" s="16" t="s">
        <v>105</v>
      </c>
      <c r="M166" s="17" t="s">
        <v>12</v>
      </c>
      <c r="N166" s="18">
        <v>17</v>
      </c>
      <c r="O166" s="16" t="s">
        <v>105</v>
      </c>
      <c r="P166" s="17" t="s">
        <v>12</v>
      </c>
      <c r="Q166" s="18">
        <v>19</v>
      </c>
      <c r="R166" s="40" t="s">
        <v>11</v>
      </c>
      <c r="S166" s="41"/>
      <c r="T166" s="42"/>
      <c r="U166" s="16" t="s">
        <v>105</v>
      </c>
      <c r="V166" s="17" t="s">
        <v>12</v>
      </c>
      <c r="W166" s="18">
        <v>21</v>
      </c>
      <c r="X166" s="46">
        <f>COUNTIF(C166:W167,"○")</f>
        <v>0</v>
      </c>
      <c r="Y166" s="35">
        <f>COUNTIF(C166:W167,"●")</f>
        <v>0</v>
      </c>
      <c r="Z166" s="35">
        <f>COUNTIF(C166:W167,"△")</f>
        <v>0</v>
      </c>
      <c r="AA166" s="35">
        <f t="shared" ref="AA166" si="176">+X166*3+Z166*1</f>
        <v>0</v>
      </c>
      <c r="AB166" s="35">
        <f>+E167+H167+K167+N167+Q167+T167+W167</f>
        <v>0</v>
      </c>
      <c r="AC166" s="35">
        <f t="shared" si="174"/>
        <v>0</v>
      </c>
      <c r="AD166" s="35">
        <f t="shared" ref="AD166" si="177">+RANK(AA166,$AA$156:$AA$169,0)*100+RANK(AB166,$AB$156:$AB$169,1)*10+RANK(AC166,$AC$156:$AC$169,0)</f>
        <v>111</v>
      </c>
      <c r="AE166" s="35">
        <f>+RANK(AD166,$AD$156:$AD$169,1)</f>
        <v>1</v>
      </c>
    </row>
    <row r="167" spans="1:31" ht="16" customHeight="1" x14ac:dyDescent="0.2">
      <c r="A167" s="37"/>
      <c r="B167" s="39"/>
      <c r="C167" s="19"/>
      <c r="D167" s="20" t="s">
        <v>12</v>
      </c>
      <c r="E167" s="21"/>
      <c r="F167" s="19"/>
      <c r="G167" s="20" t="s">
        <v>12</v>
      </c>
      <c r="H167" s="21"/>
      <c r="I167" s="19"/>
      <c r="J167" s="20" t="s">
        <v>12</v>
      </c>
      <c r="K167" s="21"/>
      <c r="L167" s="19"/>
      <c r="M167" s="20" t="s">
        <v>12</v>
      </c>
      <c r="N167" s="21"/>
      <c r="O167" s="19"/>
      <c r="P167" s="20" t="s">
        <v>12</v>
      </c>
      <c r="Q167" s="21"/>
      <c r="R167" s="43"/>
      <c r="S167" s="44"/>
      <c r="T167" s="45"/>
      <c r="U167" s="19"/>
      <c r="V167" s="20" t="s">
        <v>12</v>
      </c>
      <c r="W167" s="21"/>
      <c r="X167" s="47"/>
      <c r="Y167" s="36"/>
      <c r="Z167" s="36"/>
      <c r="AA167" s="36"/>
      <c r="AB167" s="36"/>
      <c r="AC167" s="36"/>
      <c r="AD167" s="36"/>
      <c r="AE167" s="36"/>
    </row>
    <row r="168" spans="1:31" ht="16" customHeight="1" x14ac:dyDescent="0.2">
      <c r="A168" s="37">
        <v>70</v>
      </c>
      <c r="B168" s="38" t="str">
        <f>IF(データ２!B140="","",VLOOKUP(A168,データ２!$A$2:$B$216,2))</f>
        <v>池雪ジュニアＳ</v>
      </c>
      <c r="C168" s="16" t="s">
        <v>105</v>
      </c>
      <c r="D168" s="17" t="s">
        <v>12</v>
      </c>
      <c r="E168" s="18">
        <v>6</v>
      </c>
      <c r="F168" s="16" t="s">
        <v>105</v>
      </c>
      <c r="G168" s="17" t="s">
        <v>12</v>
      </c>
      <c r="H168" s="18">
        <v>11</v>
      </c>
      <c r="I168" s="16" t="s">
        <v>105</v>
      </c>
      <c r="J168" s="17" t="s">
        <v>12</v>
      </c>
      <c r="K168" s="18">
        <v>15</v>
      </c>
      <c r="L168" s="16" t="s">
        <v>105</v>
      </c>
      <c r="M168" s="17" t="s">
        <v>12</v>
      </c>
      <c r="N168" s="18">
        <v>18</v>
      </c>
      <c r="O168" s="16" t="s">
        <v>105</v>
      </c>
      <c r="P168" s="17" t="s">
        <v>12</v>
      </c>
      <c r="Q168" s="18">
        <v>20</v>
      </c>
      <c r="R168" s="16" t="s">
        <v>105</v>
      </c>
      <c r="S168" s="17" t="s">
        <v>12</v>
      </c>
      <c r="T168" s="18">
        <v>21</v>
      </c>
      <c r="U168" s="40" t="s">
        <v>11</v>
      </c>
      <c r="V168" s="41"/>
      <c r="W168" s="42"/>
      <c r="X168" s="46">
        <f>COUNTIF(C168:W169,"○")</f>
        <v>0</v>
      </c>
      <c r="Y168" s="35">
        <f>COUNTIF(C168:W169,"●")</f>
        <v>0</v>
      </c>
      <c r="Z168" s="35">
        <f>COUNTIF(C168:W169,"△")</f>
        <v>0</v>
      </c>
      <c r="AA168" s="35">
        <f t="shared" ref="AA168" si="178">+X168*3+Z168*1</f>
        <v>0</v>
      </c>
      <c r="AB168" s="35">
        <f>+E169+H169+K169+N169+Q169+T169+W169</f>
        <v>0</v>
      </c>
      <c r="AC168" s="35">
        <f t="shared" si="174"/>
        <v>0</v>
      </c>
      <c r="AD168" s="35">
        <f t="shared" ref="AD168" si="179">+RANK(AA168,$AA$156:$AA$169,0)*100+RANK(AB168,$AB$156:$AB$169,1)*10+RANK(AC168,$AC$156:$AC$169,0)</f>
        <v>111</v>
      </c>
      <c r="AE168" s="35">
        <f>+RANK(AD168,$AD$156:$AD$169,1)</f>
        <v>1</v>
      </c>
    </row>
    <row r="169" spans="1:31" ht="16" customHeight="1" x14ac:dyDescent="0.2">
      <c r="A169" s="37"/>
      <c r="B169" s="39"/>
      <c r="C169" s="19"/>
      <c r="D169" s="20" t="s">
        <v>12</v>
      </c>
      <c r="E169" s="21"/>
      <c r="F169" s="19"/>
      <c r="G169" s="20" t="s">
        <v>12</v>
      </c>
      <c r="H169" s="21"/>
      <c r="I169" s="19"/>
      <c r="J169" s="20" t="s">
        <v>12</v>
      </c>
      <c r="K169" s="21"/>
      <c r="L169" s="19"/>
      <c r="M169" s="20" t="s">
        <v>12</v>
      </c>
      <c r="N169" s="21"/>
      <c r="O169" s="19"/>
      <c r="P169" s="20" t="s">
        <v>12</v>
      </c>
      <c r="Q169" s="21"/>
      <c r="R169" s="19"/>
      <c r="S169" s="20" t="s">
        <v>12</v>
      </c>
      <c r="T169" s="21"/>
      <c r="U169" s="43"/>
      <c r="V169" s="44"/>
      <c r="W169" s="45"/>
      <c r="X169" s="47"/>
      <c r="Y169" s="36"/>
      <c r="Z169" s="36"/>
      <c r="AA169" s="36"/>
      <c r="AB169" s="36"/>
      <c r="AC169" s="36"/>
      <c r="AD169" s="36"/>
      <c r="AE169" s="36"/>
    </row>
    <row r="171" spans="1:31" x14ac:dyDescent="0.2">
      <c r="B171" s="6" t="str">
        <f>+データ１!$B$2</f>
        <v>2021/2/21</v>
      </c>
      <c r="C171" s="4" t="str">
        <f>+データ１!$B$4</f>
        <v xml:space="preserve">2021年 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31" ht="130" customHeight="1" x14ac:dyDescent="0.2">
      <c r="B172" s="14" t="str">
        <f>+データ１!B26</f>
        <v>スーパーリ－グ 　　                  　　　 第１５回大会  　　　        　Ｋブロック     　　              ２０２１</v>
      </c>
      <c r="C172" s="48" t="str">
        <f>+IF(B173="","",+B173)</f>
        <v>八潮ドリームキッズ</v>
      </c>
      <c r="D172" s="49"/>
      <c r="E172" s="50"/>
      <c r="F172" s="48" t="str">
        <f>+IF(B175="","",+B175)</f>
        <v>雷サンダース</v>
      </c>
      <c r="G172" s="49"/>
      <c r="H172" s="50"/>
      <c r="I172" s="48" t="str">
        <f>+IF(B177="","",+B177)</f>
        <v>目黒ペガサス</v>
      </c>
      <c r="J172" s="49"/>
      <c r="K172" s="50"/>
      <c r="L172" s="48" t="str">
        <f>+IF(B179="","",+B179)</f>
        <v>オール麻布</v>
      </c>
      <c r="M172" s="49"/>
      <c r="N172" s="50"/>
      <c r="O172" s="48" t="str">
        <f>+IF(B181="","",+B181)</f>
        <v>淀四ライオンズ</v>
      </c>
      <c r="P172" s="49"/>
      <c r="Q172" s="50"/>
      <c r="R172" s="48" t="str">
        <f>+IF(B183="","",+B183)</f>
        <v>東陽フェニックス</v>
      </c>
      <c r="S172" s="49"/>
      <c r="T172" s="50"/>
      <c r="U172" s="48" t="str">
        <f>+IF(B185="","",+B185)</f>
        <v>フレール</v>
      </c>
      <c r="V172" s="49"/>
      <c r="W172" s="50"/>
      <c r="X172" s="15" t="s">
        <v>0</v>
      </c>
      <c r="Y172" s="9" t="s">
        <v>1</v>
      </c>
      <c r="Z172" s="9" t="s">
        <v>2</v>
      </c>
      <c r="AA172" s="7" t="s">
        <v>6</v>
      </c>
      <c r="AB172" s="8" t="s">
        <v>8</v>
      </c>
      <c r="AC172" s="8" t="s">
        <v>9</v>
      </c>
      <c r="AD172" s="8" t="s">
        <v>73</v>
      </c>
      <c r="AE172" s="7" t="s">
        <v>7</v>
      </c>
    </row>
    <row r="173" spans="1:31" ht="16" customHeight="1" x14ac:dyDescent="0.2">
      <c r="A173" s="37">
        <v>71</v>
      </c>
      <c r="B173" s="38" t="str">
        <f>IF(データ２!B142="","",VLOOKUP(A173,データ２!$A$2:$B$216,2))</f>
        <v>八潮ドリームキッズ</v>
      </c>
      <c r="C173" s="40" t="s">
        <v>11</v>
      </c>
      <c r="D173" s="41"/>
      <c r="E173" s="42"/>
      <c r="F173" s="16" t="s">
        <v>106</v>
      </c>
      <c r="G173" s="17" t="s">
        <v>12</v>
      </c>
      <c r="H173" s="18">
        <v>1</v>
      </c>
      <c r="I173" s="16" t="s">
        <v>106</v>
      </c>
      <c r="J173" s="17" t="s">
        <v>12</v>
      </c>
      <c r="K173" s="18">
        <v>2</v>
      </c>
      <c r="L173" s="16" t="s">
        <v>106</v>
      </c>
      <c r="M173" s="17" t="s">
        <v>12</v>
      </c>
      <c r="N173" s="18">
        <v>3</v>
      </c>
      <c r="O173" s="16" t="s">
        <v>106</v>
      </c>
      <c r="P173" s="17" t="s">
        <v>12</v>
      </c>
      <c r="Q173" s="18">
        <v>4</v>
      </c>
      <c r="R173" s="16" t="s">
        <v>106</v>
      </c>
      <c r="S173" s="17" t="s">
        <v>12</v>
      </c>
      <c r="T173" s="18">
        <v>5</v>
      </c>
      <c r="U173" s="16" t="s">
        <v>106</v>
      </c>
      <c r="V173" s="17" t="s">
        <v>12</v>
      </c>
      <c r="W173" s="18">
        <v>6</v>
      </c>
      <c r="X173" s="46">
        <f>COUNTIF(C173:W174,"○")</f>
        <v>0</v>
      </c>
      <c r="Y173" s="35">
        <f>COUNTIF(C173:W174,"●")</f>
        <v>0</v>
      </c>
      <c r="Z173" s="35">
        <f>COUNTIF(C173:W174,"△")</f>
        <v>0</v>
      </c>
      <c r="AA173" s="35">
        <f t="shared" ref="AA173" si="180">+X173*3+Z173*1</f>
        <v>0</v>
      </c>
      <c r="AB173" s="35">
        <f>+E174+H174+K174+N174+Q174+T174+W174</f>
        <v>0</v>
      </c>
      <c r="AC173" s="35">
        <f t="shared" ref="AC173" si="181">C174+F174+I174+L174+O174+R174+U174</f>
        <v>0</v>
      </c>
      <c r="AD173" s="35">
        <f>+RANK(AA173,$AA$173:$AA$186,0)*100+RANK(AB173,$AB$173:$AB$186,1)*10+RANK(AC173,$AC$173:$AC$186,0)</f>
        <v>111</v>
      </c>
      <c r="AE173" s="35">
        <f>+RANK(AD173,$AD$173:$AD$186,1)</f>
        <v>1</v>
      </c>
    </row>
    <row r="174" spans="1:31" ht="16" customHeight="1" x14ac:dyDescent="0.2">
      <c r="A174" s="37"/>
      <c r="B174" s="39"/>
      <c r="C174" s="43"/>
      <c r="D174" s="44"/>
      <c r="E174" s="45"/>
      <c r="F174" s="19"/>
      <c r="G174" s="20" t="s">
        <v>12</v>
      </c>
      <c r="H174" s="21"/>
      <c r="I174" s="19"/>
      <c r="J174" s="20" t="s">
        <v>12</v>
      </c>
      <c r="K174" s="21"/>
      <c r="L174" s="19"/>
      <c r="M174" s="20" t="s">
        <v>12</v>
      </c>
      <c r="N174" s="21"/>
      <c r="O174" s="19"/>
      <c r="P174" s="20" t="s">
        <v>12</v>
      </c>
      <c r="Q174" s="21"/>
      <c r="R174" s="19"/>
      <c r="S174" s="20" t="s">
        <v>12</v>
      </c>
      <c r="T174" s="21"/>
      <c r="U174" s="19"/>
      <c r="V174" s="20" t="s">
        <v>12</v>
      </c>
      <c r="W174" s="21"/>
      <c r="X174" s="47"/>
      <c r="Y174" s="36"/>
      <c r="Z174" s="36"/>
      <c r="AA174" s="36"/>
      <c r="AB174" s="36"/>
      <c r="AC174" s="36"/>
      <c r="AD174" s="36"/>
      <c r="AE174" s="36"/>
    </row>
    <row r="175" spans="1:31" ht="16" customHeight="1" x14ac:dyDescent="0.2">
      <c r="A175" s="37">
        <v>72</v>
      </c>
      <c r="B175" s="38" t="str">
        <f>IF(データ２!B144="","",VLOOKUP(A175,データ２!$A$2:$B$216,2))</f>
        <v>雷サンダース</v>
      </c>
      <c r="C175" s="16" t="s">
        <v>106</v>
      </c>
      <c r="D175" s="17" t="s">
        <v>12</v>
      </c>
      <c r="E175" s="18">
        <v>1</v>
      </c>
      <c r="F175" s="40" t="s">
        <v>11</v>
      </c>
      <c r="G175" s="41"/>
      <c r="H175" s="42"/>
      <c r="I175" s="16" t="s">
        <v>106</v>
      </c>
      <c r="J175" s="17" t="s">
        <v>12</v>
      </c>
      <c r="K175" s="18">
        <v>7</v>
      </c>
      <c r="L175" s="16" t="s">
        <v>106</v>
      </c>
      <c r="M175" s="17" t="s">
        <v>12</v>
      </c>
      <c r="N175" s="18">
        <v>8</v>
      </c>
      <c r="O175" s="16" t="s">
        <v>106</v>
      </c>
      <c r="P175" s="17" t="s">
        <v>12</v>
      </c>
      <c r="Q175" s="18">
        <v>9</v>
      </c>
      <c r="R175" s="16" t="s">
        <v>106</v>
      </c>
      <c r="S175" s="17" t="s">
        <v>12</v>
      </c>
      <c r="T175" s="18">
        <v>10</v>
      </c>
      <c r="U175" s="16" t="s">
        <v>106</v>
      </c>
      <c r="V175" s="17" t="s">
        <v>12</v>
      </c>
      <c r="W175" s="18">
        <v>11</v>
      </c>
      <c r="X175" s="46">
        <f>COUNTIF(C175:W176,"○")</f>
        <v>0</v>
      </c>
      <c r="Y175" s="35">
        <f>COUNTIF(C175:W176,"●")</f>
        <v>0</v>
      </c>
      <c r="Z175" s="35">
        <f>COUNTIF(C175:W176,"△")</f>
        <v>0</v>
      </c>
      <c r="AA175" s="35">
        <f t="shared" ref="AA175" si="182">+X175*3+Z175*1</f>
        <v>0</v>
      </c>
      <c r="AB175" s="35">
        <f>+E176+H176+K176+N176+Q176+T176+W176</f>
        <v>0</v>
      </c>
      <c r="AC175" s="35">
        <f t="shared" ref="AC175" si="183">C176+F176+I176+L176+O176+R176+U176</f>
        <v>0</v>
      </c>
      <c r="AD175" s="35">
        <f t="shared" ref="AD175" si="184">+RANK(AA175,$AA$173:$AA$186,0)*100+RANK(AB175,$AB$173:$AB$186,1)*10+RANK(AC175,$AC$173:$AC$186,0)</f>
        <v>111</v>
      </c>
      <c r="AE175" s="35">
        <f>+RANK(AD175,$AD$173:$AD$186,1)</f>
        <v>1</v>
      </c>
    </row>
    <row r="176" spans="1:31" ht="16" customHeight="1" x14ac:dyDescent="0.2">
      <c r="A176" s="37"/>
      <c r="B176" s="39"/>
      <c r="C176" s="19"/>
      <c r="D176" s="20" t="s">
        <v>12</v>
      </c>
      <c r="E176" s="21"/>
      <c r="F176" s="43"/>
      <c r="G176" s="44"/>
      <c r="H176" s="45"/>
      <c r="I176" s="19"/>
      <c r="J176" s="20" t="s">
        <v>12</v>
      </c>
      <c r="K176" s="21"/>
      <c r="L176" s="19"/>
      <c r="M176" s="20" t="s">
        <v>12</v>
      </c>
      <c r="N176" s="21"/>
      <c r="O176" s="19"/>
      <c r="P176" s="20" t="s">
        <v>12</v>
      </c>
      <c r="Q176" s="21"/>
      <c r="R176" s="19"/>
      <c r="S176" s="20" t="s">
        <v>12</v>
      </c>
      <c r="T176" s="21"/>
      <c r="U176" s="19"/>
      <c r="V176" s="20" t="s">
        <v>12</v>
      </c>
      <c r="W176" s="21"/>
      <c r="X176" s="47"/>
      <c r="Y176" s="36"/>
      <c r="Z176" s="36"/>
      <c r="AA176" s="36"/>
      <c r="AB176" s="36"/>
      <c r="AC176" s="36"/>
      <c r="AD176" s="36"/>
      <c r="AE176" s="36"/>
    </row>
    <row r="177" spans="1:31" ht="16" customHeight="1" x14ac:dyDescent="0.2">
      <c r="A177" s="37">
        <v>73</v>
      </c>
      <c r="B177" s="38" t="str">
        <f>IF(データ２!B146="","",VLOOKUP(A177,データ２!$A$2:$B$216,2))</f>
        <v>目黒ペガサス</v>
      </c>
      <c r="C177" s="16" t="s">
        <v>106</v>
      </c>
      <c r="D177" s="17" t="s">
        <v>12</v>
      </c>
      <c r="E177" s="18">
        <v>2</v>
      </c>
      <c r="F177" s="16" t="s">
        <v>106</v>
      </c>
      <c r="G177" s="17" t="s">
        <v>12</v>
      </c>
      <c r="H177" s="18">
        <v>7</v>
      </c>
      <c r="I177" s="40" t="s">
        <v>11</v>
      </c>
      <c r="J177" s="41"/>
      <c r="K177" s="42"/>
      <c r="L177" s="16" t="s">
        <v>106</v>
      </c>
      <c r="M177" s="17" t="s">
        <v>12</v>
      </c>
      <c r="N177" s="18">
        <v>12</v>
      </c>
      <c r="O177" s="16" t="s">
        <v>106</v>
      </c>
      <c r="P177" s="17" t="s">
        <v>12</v>
      </c>
      <c r="Q177" s="18">
        <v>13</v>
      </c>
      <c r="R177" s="16" t="s">
        <v>106</v>
      </c>
      <c r="S177" s="17" t="s">
        <v>12</v>
      </c>
      <c r="T177" s="18">
        <v>14</v>
      </c>
      <c r="U177" s="16" t="s">
        <v>106</v>
      </c>
      <c r="V177" s="17" t="s">
        <v>12</v>
      </c>
      <c r="W177" s="18">
        <v>15</v>
      </c>
      <c r="X177" s="46">
        <f>COUNTIF(C177:W178,"○")</f>
        <v>0</v>
      </c>
      <c r="Y177" s="35">
        <f>COUNTIF(C177:W178,"●")</f>
        <v>0</v>
      </c>
      <c r="Z177" s="35">
        <f>COUNTIF(C177:W178,"△")</f>
        <v>0</v>
      </c>
      <c r="AA177" s="35">
        <f t="shared" ref="AA177" si="185">+X177*3+Z177*1</f>
        <v>0</v>
      </c>
      <c r="AB177" s="35">
        <f>+E178+H178+K178+N178+Q178+T178+W178</f>
        <v>0</v>
      </c>
      <c r="AC177" s="35">
        <f t="shared" ref="AC177" si="186">C178+F178+I178+L178+O178+R178+U178</f>
        <v>0</v>
      </c>
      <c r="AD177" s="35">
        <f t="shared" ref="AD177" si="187">+RANK(AA177,$AA$173:$AA$186,0)*100+RANK(AB177,$AB$173:$AB$186,1)*10+RANK(AC177,$AC$173:$AC$186,0)</f>
        <v>111</v>
      </c>
      <c r="AE177" s="35">
        <f>+RANK(AD177,$AD$173:$AD$186,1)</f>
        <v>1</v>
      </c>
    </row>
    <row r="178" spans="1:31" ht="16" customHeight="1" x14ac:dyDescent="0.2">
      <c r="A178" s="37"/>
      <c r="B178" s="39"/>
      <c r="C178" s="19"/>
      <c r="D178" s="20" t="s">
        <v>12</v>
      </c>
      <c r="E178" s="21"/>
      <c r="F178" s="19"/>
      <c r="G178" s="20" t="s">
        <v>12</v>
      </c>
      <c r="H178" s="21"/>
      <c r="I178" s="43"/>
      <c r="J178" s="44"/>
      <c r="K178" s="45"/>
      <c r="L178" s="19"/>
      <c r="M178" s="20" t="s">
        <v>12</v>
      </c>
      <c r="N178" s="21"/>
      <c r="O178" s="19"/>
      <c r="P178" s="20" t="s">
        <v>12</v>
      </c>
      <c r="Q178" s="21"/>
      <c r="R178" s="19"/>
      <c r="S178" s="20" t="s">
        <v>12</v>
      </c>
      <c r="T178" s="21"/>
      <c r="U178" s="19"/>
      <c r="V178" s="20" t="s">
        <v>12</v>
      </c>
      <c r="W178" s="21"/>
      <c r="X178" s="47"/>
      <c r="Y178" s="36"/>
      <c r="Z178" s="36"/>
      <c r="AA178" s="36"/>
      <c r="AB178" s="36"/>
      <c r="AC178" s="36"/>
      <c r="AD178" s="36"/>
      <c r="AE178" s="36"/>
    </row>
    <row r="179" spans="1:31" ht="16" customHeight="1" x14ac:dyDescent="0.2">
      <c r="A179" s="37">
        <v>74</v>
      </c>
      <c r="B179" s="38" t="str">
        <f>IF(データ２!B148="","",VLOOKUP(A179,データ２!$A$2:$B$216,2))</f>
        <v>オール麻布</v>
      </c>
      <c r="C179" s="16" t="s">
        <v>106</v>
      </c>
      <c r="D179" s="17" t="s">
        <v>12</v>
      </c>
      <c r="E179" s="18">
        <v>3</v>
      </c>
      <c r="F179" s="16" t="s">
        <v>106</v>
      </c>
      <c r="G179" s="17" t="s">
        <v>12</v>
      </c>
      <c r="H179" s="18">
        <v>8</v>
      </c>
      <c r="I179" s="16" t="s">
        <v>106</v>
      </c>
      <c r="J179" s="17" t="s">
        <v>12</v>
      </c>
      <c r="K179" s="18">
        <v>12</v>
      </c>
      <c r="L179" s="40" t="s">
        <v>11</v>
      </c>
      <c r="M179" s="41"/>
      <c r="N179" s="42"/>
      <c r="O179" s="16" t="s">
        <v>106</v>
      </c>
      <c r="P179" s="17" t="s">
        <v>12</v>
      </c>
      <c r="Q179" s="18">
        <v>16</v>
      </c>
      <c r="R179" s="16" t="s">
        <v>106</v>
      </c>
      <c r="S179" s="17" t="s">
        <v>12</v>
      </c>
      <c r="T179" s="18">
        <v>17</v>
      </c>
      <c r="U179" s="16" t="s">
        <v>106</v>
      </c>
      <c r="V179" s="17" t="s">
        <v>12</v>
      </c>
      <c r="W179" s="18">
        <v>18</v>
      </c>
      <c r="X179" s="46">
        <f>COUNTIF(C179:W180,"○")</f>
        <v>0</v>
      </c>
      <c r="Y179" s="35">
        <f>COUNTIF(C179:W180,"●")</f>
        <v>0</v>
      </c>
      <c r="Z179" s="35">
        <f>COUNTIF(C179:W180,"△")</f>
        <v>0</v>
      </c>
      <c r="AA179" s="35">
        <f t="shared" ref="AA179" si="188">+X179*3+Z179*1</f>
        <v>0</v>
      </c>
      <c r="AB179" s="35">
        <f>+E180+H180+K180+N180+Q180+T180+W180</f>
        <v>0</v>
      </c>
      <c r="AC179" s="35">
        <f t="shared" ref="AC179" si="189">C180+F180+I180+L180+O180+R180+U180</f>
        <v>0</v>
      </c>
      <c r="AD179" s="35">
        <f t="shared" ref="AD179" si="190">+RANK(AA179,$AA$173:$AA$186,0)*100+RANK(AB179,$AB$173:$AB$186,1)*10+RANK(AC179,$AC$173:$AC$186,0)</f>
        <v>111</v>
      </c>
      <c r="AE179" s="35">
        <f>+RANK(AD179,$AD$173:$AD$186,1)</f>
        <v>1</v>
      </c>
    </row>
    <row r="180" spans="1:31" ht="16" customHeight="1" x14ac:dyDescent="0.2">
      <c r="A180" s="37"/>
      <c r="B180" s="39"/>
      <c r="C180" s="19"/>
      <c r="D180" s="20" t="s">
        <v>12</v>
      </c>
      <c r="E180" s="21"/>
      <c r="F180" s="19"/>
      <c r="G180" s="20" t="s">
        <v>12</v>
      </c>
      <c r="H180" s="21"/>
      <c r="I180" s="19"/>
      <c r="J180" s="20" t="s">
        <v>12</v>
      </c>
      <c r="K180" s="21"/>
      <c r="L180" s="43"/>
      <c r="M180" s="44"/>
      <c r="N180" s="45"/>
      <c r="O180" s="19"/>
      <c r="P180" s="20" t="s">
        <v>12</v>
      </c>
      <c r="Q180" s="21"/>
      <c r="R180" s="19"/>
      <c r="S180" s="20" t="s">
        <v>12</v>
      </c>
      <c r="T180" s="21"/>
      <c r="U180" s="19"/>
      <c r="V180" s="20" t="s">
        <v>12</v>
      </c>
      <c r="W180" s="21"/>
      <c r="X180" s="47"/>
      <c r="Y180" s="36"/>
      <c r="Z180" s="36"/>
      <c r="AA180" s="36"/>
      <c r="AB180" s="36"/>
      <c r="AC180" s="36"/>
      <c r="AD180" s="36"/>
      <c r="AE180" s="36"/>
    </row>
    <row r="181" spans="1:31" ht="16" customHeight="1" x14ac:dyDescent="0.2">
      <c r="A181" s="37">
        <v>75</v>
      </c>
      <c r="B181" s="38" t="str">
        <f>IF(データ２!B150="","",VLOOKUP(A181,データ２!$A$2:$B$216,2))</f>
        <v>淀四ライオンズ</v>
      </c>
      <c r="C181" s="16" t="s">
        <v>106</v>
      </c>
      <c r="D181" s="17" t="s">
        <v>12</v>
      </c>
      <c r="E181" s="18">
        <v>4</v>
      </c>
      <c r="F181" s="16" t="s">
        <v>106</v>
      </c>
      <c r="G181" s="17" t="s">
        <v>12</v>
      </c>
      <c r="H181" s="18">
        <v>9</v>
      </c>
      <c r="I181" s="16" t="s">
        <v>106</v>
      </c>
      <c r="J181" s="17" t="s">
        <v>12</v>
      </c>
      <c r="K181" s="18">
        <v>13</v>
      </c>
      <c r="L181" s="16" t="s">
        <v>106</v>
      </c>
      <c r="M181" s="17" t="s">
        <v>12</v>
      </c>
      <c r="N181" s="18">
        <v>16</v>
      </c>
      <c r="O181" s="40" t="s">
        <v>11</v>
      </c>
      <c r="P181" s="41"/>
      <c r="Q181" s="42"/>
      <c r="R181" s="16" t="s">
        <v>106</v>
      </c>
      <c r="S181" s="17" t="s">
        <v>12</v>
      </c>
      <c r="T181" s="18">
        <v>19</v>
      </c>
      <c r="U181" s="16" t="s">
        <v>106</v>
      </c>
      <c r="V181" s="17" t="s">
        <v>12</v>
      </c>
      <c r="W181" s="18">
        <v>20</v>
      </c>
      <c r="X181" s="46">
        <f>COUNTIF(C181:W182,"○")</f>
        <v>0</v>
      </c>
      <c r="Y181" s="35">
        <f>COUNTIF(C181:W182,"●")</f>
        <v>0</v>
      </c>
      <c r="Z181" s="35">
        <f>COUNTIF(C181:W182,"△")</f>
        <v>0</v>
      </c>
      <c r="AA181" s="35">
        <f t="shared" ref="AA181" si="191">+X181*3+Z181*1</f>
        <v>0</v>
      </c>
      <c r="AB181" s="35">
        <f>+E182+H182+K182+N182+Q182+T182+W182</f>
        <v>0</v>
      </c>
      <c r="AC181" s="35">
        <f t="shared" ref="AC181:AC185" si="192">C182+F182+I182+L182+O182+R182+U182</f>
        <v>0</v>
      </c>
      <c r="AD181" s="35">
        <f t="shared" ref="AD181" si="193">+RANK(AA181,$AA$173:$AA$186,0)*100+RANK(AB181,$AB$173:$AB$186,1)*10+RANK(AC181,$AC$173:$AC$186,0)</f>
        <v>111</v>
      </c>
      <c r="AE181" s="35">
        <f>+RANK(AD181,$AD$173:$AD$186,1)</f>
        <v>1</v>
      </c>
    </row>
    <row r="182" spans="1:31" ht="16" customHeight="1" x14ac:dyDescent="0.2">
      <c r="A182" s="37"/>
      <c r="B182" s="39"/>
      <c r="C182" s="19"/>
      <c r="D182" s="20" t="s">
        <v>12</v>
      </c>
      <c r="E182" s="21"/>
      <c r="F182" s="19"/>
      <c r="G182" s="20" t="s">
        <v>12</v>
      </c>
      <c r="H182" s="21"/>
      <c r="I182" s="19"/>
      <c r="J182" s="20" t="s">
        <v>12</v>
      </c>
      <c r="K182" s="21"/>
      <c r="L182" s="19"/>
      <c r="M182" s="20" t="s">
        <v>12</v>
      </c>
      <c r="N182" s="21"/>
      <c r="O182" s="43"/>
      <c r="P182" s="44"/>
      <c r="Q182" s="45"/>
      <c r="R182" s="19"/>
      <c r="S182" s="20" t="s">
        <v>12</v>
      </c>
      <c r="T182" s="21"/>
      <c r="U182" s="19"/>
      <c r="V182" s="20" t="s">
        <v>12</v>
      </c>
      <c r="W182" s="21"/>
      <c r="X182" s="47"/>
      <c r="Y182" s="36"/>
      <c r="Z182" s="36"/>
      <c r="AA182" s="36"/>
      <c r="AB182" s="36"/>
      <c r="AC182" s="36"/>
      <c r="AD182" s="36"/>
      <c r="AE182" s="36"/>
    </row>
    <row r="183" spans="1:31" ht="16" customHeight="1" x14ac:dyDescent="0.2">
      <c r="A183" s="37">
        <v>76</v>
      </c>
      <c r="B183" s="38" t="str">
        <f>IF(データ２!B152="","",VLOOKUP(A183,データ２!$A$2:$B$216,2))</f>
        <v>東陽フェニックス</v>
      </c>
      <c r="C183" s="16" t="s">
        <v>106</v>
      </c>
      <c r="D183" s="17" t="s">
        <v>12</v>
      </c>
      <c r="E183" s="18">
        <v>5</v>
      </c>
      <c r="F183" s="16" t="s">
        <v>106</v>
      </c>
      <c r="G183" s="17" t="s">
        <v>12</v>
      </c>
      <c r="H183" s="18">
        <v>10</v>
      </c>
      <c r="I183" s="16" t="s">
        <v>106</v>
      </c>
      <c r="J183" s="17" t="s">
        <v>12</v>
      </c>
      <c r="K183" s="18">
        <v>14</v>
      </c>
      <c r="L183" s="16" t="s">
        <v>106</v>
      </c>
      <c r="M183" s="17" t="s">
        <v>12</v>
      </c>
      <c r="N183" s="18">
        <v>17</v>
      </c>
      <c r="O183" s="16" t="s">
        <v>106</v>
      </c>
      <c r="P183" s="17" t="s">
        <v>12</v>
      </c>
      <c r="Q183" s="18">
        <v>19</v>
      </c>
      <c r="R183" s="40" t="s">
        <v>11</v>
      </c>
      <c r="S183" s="41"/>
      <c r="T183" s="42"/>
      <c r="U183" s="16" t="s">
        <v>106</v>
      </c>
      <c r="V183" s="17" t="s">
        <v>12</v>
      </c>
      <c r="W183" s="18">
        <v>21</v>
      </c>
      <c r="X183" s="46">
        <f>COUNTIF(C183:W184,"○")</f>
        <v>0</v>
      </c>
      <c r="Y183" s="35">
        <f>COUNTIF(C183:W184,"●")</f>
        <v>0</v>
      </c>
      <c r="Z183" s="35">
        <f>COUNTIF(C183:W184,"△")</f>
        <v>0</v>
      </c>
      <c r="AA183" s="35">
        <f t="shared" ref="AA183" si="194">+X183*3+Z183*1</f>
        <v>0</v>
      </c>
      <c r="AB183" s="35">
        <f>+E184+H184+K184+N184+Q184+T184+W184</f>
        <v>0</v>
      </c>
      <c r="AC183" s="35">
        <f t="shared" si="192"/>
        <v>0</v>
      </c>
      <c r="AD183" s="35">
        <f t="shared" ref="AD183" si="195">+RANK(AA183,$AA$173:$AA$186,0)*100+RANK(AB183,$AB$173:$AB$186,1)*10+RANK(AC183,$AC$173:$AC$186,0)</f>
        <v>111</v>
      </c>
      <c r="AE183" s="35">
        <f>+RANK(AD183,$AD$173:$AD$186,1)</f>
        <v>1</v>
      </c>
    </row>
    <row r="184" spans="1:31" ht="16" customHeight="1" x14ac:dyDescent="0.2">
      <c r="A184" s="37"/>
      <c r="B184" s="39"/>
      <c r="C184" s="19"/>
      <c r="D184" s="20" t="s">
        <v>12</v>
      </c>
      <c r="E184" s="21"/>
      <c r="F184" s="19"/>
      <c r="G184" s="20" t="s">
        <v>12</v>
      </c>
      <c r="H184" s="21"/>
      <c r="I184" s="19"/>
      <c r="J184" s="20" t="s">
        <v>12</v>
      </c>
      <c r="K184" s="21"/>
      <c r="L184" s="19"/>
      <c r="M184" s="20" t="s">
        <v>12</v>
      </c>
      <c r="N184" s="21"/>
      <c r="O184" s="19"/>
      <c r="P184" s="20" t="s">
        <v>12</v>
      </c>
      <c r="Q184" s="21"/>
      <c r="R184" s="43"/>
      <c r="S184" s="44"/>
      <c r="T184" s="45"/>
      <c r="U184" s="19"/>
      <c r="V184" s="20" t="s">
        <v>12</v>
      </c>
      <c r="W184" s="21"/>
      <c r="X184" s="47"/>
      <c r="Y184" s="36"/>
      <c r="Z184" s="36"/>
      <c r="AA184" s="36"/>
      <c r="AB184" s="36"/>
      <c r="AC184" s="36"/>
      <c r="AD184" s="36"/>
      <c r="AE184" s="36"/>
    </row>
    <row r="185" spans="1:31" ht="16" customHeight="1" x14ac:dyDescent="0.2">
      <c r="A185" s="37">
        <v>77</v>
      </c>
      <c r="B185" s="38" t="str">
        <f>IF(データ２!B154="","",VLOOKUP(A185,データ２!$A$2:$B$216,2))</f>
        <v>フレール</v>
      </c>
      <c r="C185" s="16" t="s">
        <v>106</v>
      </c>
      <c r="D185" s="17" t="s">
        <v>12</v>
      </c>
      <c r="E185" s="18">
        <v>6</v>
      </c>
      <c r="F185" s="16" t="s">
        <v>106</v>
      </c>
      <c r="G185" s="17" t="s">
        <v>12</v>
      </c>
      <c r="H185" s="18">
        <v>11</v>
      </c>
      <c r="I185" s="16" t="s">
        <v>106</v>
      </c>
      <c r="J185" s="17" t="s">
        <v>12</v>
      </c>
      <c r="K185" s="18">
        <v>15</v>
      </c>
      <c r="L185" s="16" t="s">
        <v>106</v>
      </c>
      <c r="M185" s="17" t="s">
        <v>12</v>
      </c>
      <c r="N185" s="18">
        <v>18</v>
      </c>
      <c r="O185" s="16" t="s">
        <v>106</v>
      </c>
      <c r="P185" s="17" t="s">
        <v>12</v>
      </c>
      <c r="Q185" s="18">
        <v>20</v>
      </c>
      <c r="R185" s="16" t="s">
        <v>106</v>
      </c>
      <c r="S185" s="17" t="s">
        <v>12</v>
      </c>
      <c r="T185" s="18">
        <v>21</v>
      </c>
      <c r="U185" s="40" t="s">
        <v>11</v>
      </c>
      <c r="V185" s="41"/>
      <c r="W185" s="42"/>
      <c r="X185" s="46">
        <f>COUNTIF(C185:W186,"○")</f>
        <v>0</v>
      </c>
      <c r="Y185" s="35">
        <f>COUNTIF(C185:W186,"●")</f>
        <v>0</v>
      </c>
      <c r="Z185" s="35">
        <f>COUNTIF(C185:W186,"△")</f>
        <v>0</v>
      </c>
      <c r="AA185" s="35">
        <f t="shared" ref="AA185" si="196">+X185*3+Z185*1</f>
        <v>0</v>
      </c>
      <c r="AB185" s="35">
        <f>+E186+H186+K186+N186+Q186+T186+W186</f>
        <v>0</v>
      </c>
      <c r="AC185" s="35">
        <f t="shared" si="192"/>
        <v>0</v>
      </c>
      <c r="AD185" s="35">
        <f t="shared" ref="AD185" si="197">+RANK(AA185,$AA$173:$AA$186,0)*100+RANK(AB185,$AB$173:$AB$186,1)*10+RANK(AC185,$AC$173:$AC$186,0)</f>
        <v>111</v>
      </c>
      <c r="AE185" s="35">
        <f>+RANK(AD185,$AD$173:$AD$186,1)</f>
        <v>1</v>
      </c>
    </row>
    <row r="186" spans="1:31" ht="16" customHeight="1" x14ac:dyDescent="0.2">
      <c r="A186" s="37"/>
      <c r="B186" s="39"/>
      <c r="C186" s="19"/>
      <c r="D186" s="20" t="s">
        <v>12</v>
      </c>
      <c r="E186" s="21"/>
      <c r="F186" s="19"/>
      <c r="G186" s="20" t="s">
        <v>12</v>
      </c>
      <c r="H186" s="21"/>
      <c r="I186" s="19"/>
      <c r="J186" s="20" t="s">
        <v>12</v>
      </c>
      <c r="K186" s="21"/>
      <c r="L186" s="19"/>
      <c r="M186" s="20" t="s">
        <v>12</v>
      </c>
      <c r="N186" s="21"/>
      <c r="O186" s="19"/>
      <c r="P186" s="20" t="s">
        <v>12</v>
      </c>
      <c r="Q186" s="21"/>
      <c r="R186" s="19"/>
      <c r="S186" s="20" t="s">
        <v>12</v>
      </c>
      <c r="T186" s="21"/>
      <c r="U186" s="43"/>
      <c r="V186" s="44"/>
      <c r="W186" s="45"/>
      <c r="X186" s="47"/>
      <c r="Y186" s="36"/>
      <c r="Z186" s="36"/>
      <c r="AA186" s="36"/>
      <c r="AB186" s="36"/>
      <c r="AC186" s="36"/>
      <c r="AD186" s="36"/>
      <c r="AE186" s="36"/>
    </row>
    <row r="188" spans="1:31" x14ac:dyDescent="0.2">
      <c r="B188" s="6" t="str">
        <f>+データ１!$B$2</f>
        <v>2021/2/21</v>
      </c>
      <c r="C188" s="4" t="str">
        <f>+データ１!$B$4</f>
        <v xml:space="preserve">2021年 </v>
      </c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31" ht="130" customHeight="1" x14ac:dyDescent="0.2">
      <c r="B189" s="14" t="str">
        <f>+データ１!B28</f>
        <v>スーパーリ－グ 　　                  　　　 第１５回大会  　　　        　Ｌブロック     　　              ２０２１</v>
      </c>
      <c r="C189" s="48" t="str">
        <f>+IF(B190="","",+B190)</f>
        <v>カバラホークス</v>
      </c>
      <c r="D189" s="49"/>
      <c r="E189" s="50"/>
      <c r="F189" s="48" t="str">
        <f>+IF(B192="","",+B192)</f>
        <v>南篠崎ランチャーズ</v>
      </c>
      <c r="G189" s="49"/>
      <c r="H189" s="50"/>
      <c r="I189" s="48" t="str">
        <f>+IF(B194="","",+B194)</f>
        <v>不動パイレーツ</v>
      </c>
      <c r="J189" s="49"/>
      <c r="K189" s="50"/>
      <c r="L189" s="48" t="str">
        <f>+IF(B196="","",+B196)</f>
        <v>用賀ベアーズ</v>
      </c>
      <c r="M189" s="49"/>
      <c r="N189" s="50"/>
      <c r="O189" s="48" t="str">
        <f>+IF(B198="","",+B198)</f>
        <v>旗の台クラブ</v>
      </c>
      <c r="P189" s="49"/>
      <c r="Q189" s="50"/>
      <c r="R189" s="48" t="str">
        <f>+IF(B200="","",+B200)</f>
        <v>元加賀</v>
      </c>
      <c r="S189" s="49"/>
      <c r="T189" s="50"/>
      <c r="U189" s="48" t="str">
        <f>+IF(B202="","",+B202)</f>
        <v>荒川コンドル</v>
      </c>
      <c r="V189" s="49"/>
      <c r="W189" s="50"/>
      <c r="X189" s="15" t="s">
        <v>0</v>
      </c>
      <c r="Y189" s="9" t="s">
        <v>1</v>
      </c>
      <c r="Z189" s="9" t="s">
        <v>2</v>
      </c>
      <c r="AA189" s="7" t="s">
        <v>6</v>
      </c>
      <c r="AB189" s="8" t="s">
        <v>8</v>
      </c>
      <c r="AC189" s="8" t="s">
        <v>9</v>
      </c>
      <c r="AD189" s="8" t="s">
        <v>73</v>
      </c>
      <c r="AE189" s="7" t="s">
        <v>7</v>
      </c>
    </row>
    <row r="190" spans="1:31" ht="16" customHeight="1" x14ac:dyDescent="0.2">
      <c r="A190" s="37">
        <v>78</v>
      </c>
      <c r="B190" s="38" t="str">
        <f>IF(データ２!B156="","",VLOOKUP(A190,データ２!$A$2:$B$216,2))</f>
        <v>カバラホークス</v>
      </c>
      <c r="C190" s="40" t="s">
        <v>11</v>
      </c>
      <c r="D190" s="41"/>
      <c r="E190" s="42"/>
      <c r="F190" s="16" t="s">
        <v>107</v>
      </c>
      <c r="G190" s="17" t="s">
        <v>12</v>
      </c>
      <c r="H190" s="18">
        <v>1</v>
      </c>
      <c r="I190" s="16" t="s">
        <v>107</v>
      </c>
      <c r="J190" s="17" t="s">
        <v>12</v>
      </c>
      <c r="K190" s="18">
        <v>2</v>
      </c>
      <c r="L190" s="16" t="s">
        <v>107</v>
      </c>
      <c r="M190" s="17" t="s">
        <v>12</v>
      </c>
      <c r="N190" s="18">
        <v>3</v>
      </c>
      <c r="O190" s="16" t="s">
        <v>107</v>
      </c>
      <c r="P190" s="17" t="s">
        <v>12</v>
      </c>
      <c r="Q190" s="18">
        <v>4</v>
      </c>
      <c r="R190" s="16" t="s">
        <v>107</v>
      </c>
      <c r="S190" s="17" t="s">
        <v>12</v>
      </c>
      <c r="T190" s="18">
        <v>5</v>
      </c>
      <c r="U190" s="16" t="s">
        <v>107</v>
      </c>
      <c r="V190" s="17" t="s">
        <v>12</v>
      </c>
      <c r="W190" s="18">
        <v>6</v>
      </c>
      <c r="X190" s="46">
        <f>COUNTIF(C190:W191,"○")</f>
        <v>0</v>
      </c>
      <c r="Y190" s="35">
        <f>COUNTIF(C190:W191,"●")</f>
        <v>0</v>
      </c>
      <c r="Z190" s="35">
        <f>COUNTIF(C190:W191,"△")</f>
        <v>0</v>
      </c>
      <c r="AA190" s="35">
        <f t="shared" ref="AA190" si="198">+X190*3+Z190*1</f>
        <v>0</v>
      </c>
      <c r="AB190" s="35">
        <f>+E191+H191+K191+N191+Q191+T191+W191</f>
        <v>0</v>
      </c>
      <c r="AC190" s="35">
        <f t="shared" ref="AC190" si="199">C191+F191+I191+L191+O191+R191+U191</f>
        <v>0</v>
      </c>
      <c r="AD190" s="35">
        <f>+RANK(AA190,$AA$190:$AA$203,0)*100+RANK(AB190,$AB$190:$AB$203,1)*10+RANK(AC190,$AC$190:$AC$203,0)</f>
        <v>111</v>
      </c>
      <c r="AE190" s="35">
        <f>+RANK(AD190,$AD$190:$AD$203,1)</f>
        <v>1</v>
      </c>
    </row>
    <row r="191" spans="1:31" ht="16" customHeight="1" x14ac:dyDescent="0.2">
      <c r="A191" s="37"/>
      <c r="B191" s="39"/>
      <c r="C191" s="43"/>
      <c r="D191" s="44"/>
      <c r="E191" s="45"/>
      <c r="F191" s="19"/>
      <c r="G191" s="20" t="s">
        <v>12</v>
      </c>
      <c r="H191" s="21"/>
      <c r="I191" s="19"/>
      <c r="J191" s="20" t="s">
        <v>12</v>
      </c>
      <c r="K191" s="21"/>
      <c r="L191" s="19"/>
      <c r="M191" s="20" t="s">
        <v>12</v>
      </c>
      <c r="N191" s="21"/>
      <c r="O191" s="19"/>
      <c r="P191" s="20" t="s">
        <v>12</v>
      </c>
      <c r="Q191" s="21"/>
      <c r="R191" s="19"/>
      <c r="S191" s="20" t="s">
        <v>12</v>
      </c>
      <c r="T191" s="21"/>
      <c r="U191" s="19"/>
      <c r="V191" s="20" t="s">
        <v>12</v>
      </c>
      <c r="W191" s="21"/>
      <c r="X191" s="47"/>
      <c r="Y191" s="36"/>
      <c r="Z191" s="36"/>
      <c r="AA191" s="36"/>
      <c r="AB191" s="36"/>
      <c r="AC191" s="36"/>
      <c r="AD191" s="36"/>
      <c r="AE191" s="36"/>
    </row>
    <row r="192" spans="1:31" ht="16" customHeight="1" x14ac:dyDescent="0.2">
      <c r="A192" s="37">
        <v>79</v>
      </c>
      <c r="B192" s="38" t="str">
        <f>IF(データ２!B158="","",VLOOKUP(A192,データ２!$A$2:$B$216,2))</f>
        <v>南篠崎ランチャーズ</v>
      </c>
      <c r="C192" s="16" t="s">
        <v>107</v>
      </c>
      <c r="D192" s="17" t="s">
        <v>12</v>
      </c>
      <c r="E192" s="18">
        <v>1</v>
      </c>
      <c r="F192" s="40" t="s">
        <v>11</v>
      </c>
      <c r="G192" s="41"/>
      <c r="H192" s="42"/>
      <c r="I192" s="16" t="s">
        <v>107</v>
      </c>
      <c r="J192" s="17" t="s">
        <v>12</v>
      </c>
      <c r="K192" s="18">
        <v>7</v>
      </c>
      <c r="L192" s="16" t="s">
        <v>107</v>
      </c>
      <c r="M192" s="17" t="s">
        <v>12</v>
      </c>
      <c r="N192" s="18">
        <v>8</v>
      </c>
      <c r="O192" s="16" t="s">
        <v>107</v>
      </c>
      <c r="P192" s="17" t="s">
        <v>12</v>
      </c>
      <c r="Q192" s="18">
        <v>9</v>
      </c>
      <c r="R192" s="16" t="s">
        <v>107</v>
      </c>
      <c r="S192" s="17" t="s">
        <v>12</v>
      </c>
      <c r="T192" s="18">
        <v>10</v>
      </c>
      <c r="U192" s="16" t="s">
        <v>107</v>
      </c>
      <c r="V192" s="17" t="s">
        <v>12</v>
      </c>
      <c r="W192" s="18">
        <v>11</v>
      </c>
      <c r="X192" s="46">
        <f>COUNTIF(C192:W193,"○")</f>
        <v>0</v>
      </c>
      <c r="Y192" s="35">
        <f>COUNTIF(C192:W193,"●")</f>
        <v>0</v>
      </c>
      <c r="Z192" s="35">
        <f>COUNTIF(C192:W193,"△")</f>
        <v>0</v>
      </c>
      <c r="AA192" s="35">
        <f t="shared" ref="AA192" si="200">+X192*3+Z192*1</f>
        <v>0</v>
      </c>
      <c r="AB192" s="35">
        <f>+E193+H193+K193+N193+Q193+T193+W193</f>
        <v>0</v>
      </c>
      <c r="AC192" s="35">
        <f t="shared" ref="AC192" si="201">C193+F193+I193+L193+O193+R193+U193</f>
        <v>0</v>
      </c>
      <c r="AD192" s="35">
        <f t="shared" ref="AD192" si="202">+RANK(AA192,$AA$190:$AA$203,0)*100+RANK(AB192,$AB$190:$AB$203,1)*10+RANK(AC192,$AC$190:$AC$203,0)</f>
        <v>111</v>
      </c>
      <c r="AE192" s="35">
        <f>+RANK(AD192,$AD$190:$AD$203,1)</f>
        <v>1</v>
      </c>
    </row>
    <row r="193" spans="1:31" ht="16" customHeight="1" x14ac:dyDescent="0.2">
      <c r="A193" s="37"/>
      <c r="B193" s="39"/>
      <c r="C193" s="19"/>
      <c r="D193" s="20" t="s">
        <v>12</v>
      </c>
      <c r="E193" s="21"/>
      <c r="F193" s="43"/>
      <c r="G193" s="44"/>
      <c r="H193" s="45"/>
      <c r="I193" s="19"/>
      <c r="J193" s="20" t="s">
        <v>12</v>
      </c>
      <c r="K193" s="21"/>
      <c r="L193" s="19"/>
      <c r="M193" s="20" t="s">
        <v>12</v>
      </c>
      <c r="N193" s="21"/>
      <c r="O193" s="19"/>
      <c r="P193" s="20" t="s">
        <v>12</v>
      </c>
      <c r="Q193" s="21"/>
      <c r="R193" s="19"/>
      <c r="S193" s="20" t="s">
        <v>12</v>
      </c>
      <c r="T193" s="21"/>
      <c r="U193" s="19"/>
      <c r="V193" s="20" t="s">
        <v>12</v>
      </c>
      <c r="W193" s="21"/>
      <c r="X193" s="47"/>
      <c r="Y193" s="36"/>
      <c r="Z193" s="36"/>
      <c r="AA193" s="36"/>
      <c r="AB193" s="36"/>
      <c r="AC193" s="36"/>
      <c r="AD193" s="36"/>
      <c r="AE193" s="36"/>
    </row>
    <row r="194" spans="1:31" ht="16" customHeight="1" x14ac:dyDescent="0.2">
      <c r="A194" s="37">
        <v>80</v>
      </c>
      <c r="B194" s="38" t="str">
        <f>IF(データ２!B160="","",VLOOKUP(A194,データ２!$A$2:$B$216,2))</f>
        <v>不動パイレーツ</v>
      </c>
      <c r="C194" s="16" t="s">
        <v>107</v>
      </c>
      <c r="D194" s="17" t="s">
        <v>12</v>
      </c>
      <c r="E194" s="18">
        <v>2</v>
      </c>
      <c r="F194" s="16" t="s">
        <v>107</v>
      </c>
      <c r="G194" s="17" t="s">
        <v>12</v>
      </c>
      <c r="H194" s="18">
        <v>7</v>
      </c>
      <c r="I194" s="40" t="s">
        <v>11</v>
      </c>
      <c r="J194" s="41"/>
      <c r="K194" s="42"/>
      <c r="L194" s="16" t="s">
        <v>107</v>
      </c>
      <c r="M194" s="17" t="s">
        <v>12</v>
      </c>
      <c r="N194" s="18">
        <v>12</v>
      </c>
      <c r="O194" s="16" t="s">
        <v>107</v>
      </c>
      <c r="P194" s="17" t="s">
        <v>12</v>
      </c>
      <c r="Q194" s="18">
        <v>13</v>
      </c>
      <c r="R194" s="16" t="s">
        <v>107</v>
      </c>
      <c r="S194" s="17" t="s">
        <v>12</v>
      </c>
      <c r="T194" s="18">
        <v>14</v>
      </c>
      <c r="U194" s="16" t="s">
        <v>107</v>
      </c>
      <c r="V194" s="17" t="s">
        <v>12</v>
      </c>
      <c r="W194" s="18">
        <v>15</v>
      </c>
      <c r="X194" s="46">
        <f>COUNTIF(C194:W195,"○")</f>
        <v>0</v>
      </c>
      <c r="Y194" s="35">
        <f>COUNTIF(C194:W195,"●")</f>
        <v>0</v>
      </c>
      <c r="Z194" s="35">
        <f>COUNTIF(C194:W195,"△")</f>
        <v>0</v>
      </c>
      <c r="AA194" s="35">
        <f t="shared" ref="AA194" si="203">+X194*3+Z194*1</f>
        <v>0</v>
      </c>
      <c r="AB194" s="35">
        <f>+E195+H195+K195+N195+Q195+T195+W195</f>
        <v>0</v>
      </c>
      <c r="AC194" s="35">
        <f t="shared" ref="AC194" si="204">C195+F195+I195+L195+O195+R195+U195</f>
        <v>0</v>
      </c>
      <c r="AD194" s="35">
        <f t="shared" ref="AD194" si="205">+RANK(AA194,$AA$190:$AA$203,0)*100+RANK(AB194,$AB$190:$AB$203,1)*10+RANK(AC194,$AC$190:$AC$203,0)</f>
        <v>111</v>
      </c>
      <c r="AE194" s="35">
        <f>+RANK(AD194,$AD$190:$AD$203,1)</f>
        <v>1</v>
      </c>
    </row>
    <row r="195" spans="1:31" ht="16" customHeight="1" x14ac:dyDescent="0.2">
      <c r="A195" s="37"/>
      <c r="B195" s="39"/>
      <c r="C195" s="19"/>
      <c r="D195" s="20" t="s">
        <v>12</v>
      </c>
      <c r="E195" s="21"/>
      <c r="F195" s="19"/>
      <c r="G195" s="20" t="s">
        <v>12</v>
      </c>
      <c r="H195" s="21"/>
      <c r="I195" s="43"/>
      <c r="J195" s="44"/>
      <c r="K195" s="45"/>
      <c r="L195" s="19"/>
      <c r="M195" s="20" t="s">
        <v>12</v>
      </c>
      <c r="N195" s="21"/>
      <c r="O195" s="19"/>
      <c r="P195" s="20" t="s">
        <v>12</v>
      </c>
      <c r="Q195" s="21"/>
      <c r="R195" s="19"/>
      <c r="S195" s="20" t="s">
        <v>12</v>
      </c>
      <c r="T195" s="21"/>
      <c r="U195" s="19"/>
      <c r="V195" s="20" t="s">
        <v>12</v>
      </c>
      <c r="W195" s="21"/>
      <c r="X195" s="47"/>
      <c r="Y195" s="36"/>
      <c r="Z195" s="36"/>
      <c r="AA195" s="36"/>
      <c r="AB195" s="36"/>
      <c r="AC195" s="36"/>
      <c r="AD195" s="36"/>
      <c r="AE195" s="36"/>
    </row>
    <row r="196" spans="1:31" ht="16" customHeight="1" x14ac:dyDescent="0.2">
      <c r="A196" s="37">
        <v>81</v>
      </c>
      <c r="B196" s="38" t="str">
        <f>IF(データ２!B162="","",VLOOKUP(A196,データ２!$A$2:$B$216,2))</f>
        <v>用賀ベアーズ</v>
      </c>
      <c r="C196" s="16" t="s">
        <v>107</v>
      </c>
      <c r="D196" s="17" t="s">
        <v>12</v>
      </c>
      <c r="E196" s="18">
        <v>3</v>
      </c>
      <c r="F196" s="16" t="s">
        <v>107</v>
      </c>
      <c r="G196" s="17" t="s">
        <v>12</v>
      </c>
      <c r="H196" s="18">
        <v>8</v>
      </c>
      <c r="I196" s="16" t="s">
        <v>107</v>
      </c>
      <c r="J196" s="17" t="s">
        <v>12</v>
      </c>
      <c r="K196" s="18">
        <v>12</v>
      </c>
      <c r="L196" s="40" t="s">
        <v>11</v>
      </c>
      <c r="M196" s="41"/>
      <c r="N196" s="42"/>
      <c r="O196" s="16" t="s">
        <v>107</v>
      </c>
      <c r="P196" s="17" t="s">
        <v>12</v>
      </c>
      <c r="Q196" s="18">
        <v>16</v>
      </c>
      <c r="R196" s="16" t="s">
        <v>107</v>
      </c>
      <c r="S196" s="17" t="s">
        <v>12</v>
      </c>
      <c r="T196" s="18">
        <v>17</v>
      </c>
      <c r="U196" s="16" t="s">
        <v>107</v>
      </c>
      <c r="V196" s="17" t="s">
        <v>12</v>
      </c>
      <c r="W196" s="18">
        <v>18</v>
      </c>
      <c r="X196" s="46">
        <f>COUNTIF(C196:W197,"○")</f>
        <v>0</v>
      </c>
      <c r="Y196" s="35">
        <f>COUNTIF(C196:W197,"●")</f>
        <v>0</v>
      </c>
      <c r="Z196" s="35">
        <f>COUNTIF(C196:W197,"△")</f>
        <v>0</v>
      </c>
      <c r="AA196" s="35">
        <f t="shared" ref="AA196" si="206">+X196*3+Z196*1</f>
        <v>0</v>
      </c>
      <c r="AB196" s="35">
        <f>+E197+H197+K197+N197+Q197+T197+W197</f>
        <v>0</v>
      </c>
      <c r="AC196" s="35">
        <f t="shared" ref="AC196" si="207">C197+F197+I197+L197+O197+R197+U197</f>
        <v>0</v>
      </c>
      <c r="AD196" s="35">
        <f t="shared" ref="AD196" si="208">+RANK(AA196,$AA$190:$AA$203,0)*100+RANK(AB196,$AB$190:$AB$203,1)*10+RANK(AC196,$AC$190:$AC$203,0)</f>
        <v>111</v>
      </c>
      <c r="AE196" s="35">
        <f>+RANK(AD196,$AD$190:$AD$203,1)</f>
        <v>1</v>
      </c>
    </row>
    <row r="197" spans="1:31" ht="16" customHeight="1" x14ac:dyDescent="0.2">
      <c r="A197" s="37"/>
      <c r="B197" s="39"/>
      <c r="C197" s="19"/>
      <c r="D197" s="20" t="s">
        <v>12</v>
      </c>
      <c r="E197" s="21"/>
      <c r="F197" s="19"/>
      <c r="G197" s="20" t="s">
        <v>12</v>
      </c>
      <c r="H197" s="21"/>
      <c r="I197" s="19"/>
      <c r="J197" s="20" t="s">
        <v>12</v>
      </c>
      <c r="K197" s="21"/>
      <c r="L197" s="43"/>
      <c r="M197" s="44"/>
      <c r="N197" s="45"/>
      <c r="O197" s="19"/>
      <c r="P197" s="20" t="s">
        <v>12</v>
      </c>
      <c r="Q197" s="21"/>
      <c r="R197" s="19"/>
      <c r="S197" s="20" t="s">
        <v>12</v>
      </c>
      <c r="T197" s="21"/>
      <c r="U197" s="19"/>
      <c r="V197" s="20" t="s">
        <v>12</v>
      </c>
      <c r="W197" s="21"/>
      <c r="X197" s="47"/>
      <c r="Y197" s="36"/>
      <c r="Z197" s="36"/>
      <c r="AA197" s="36"/>
      <c r="AB197" s="36"/>
      <c r="AC197" s="36"/>
      <c r="AD197" s="36"/>
      <c r="AE197" s="36"/>
    </row>
    <row r="198" spans="1:31" ht="16" customHeight="1" x14ac:dyDescent="0.2">
      <c r="A198" s="37">
        <v>82</v>
      </c>
      <c r="B198" s="38" t="str">
        <f>IF(データ２!B164="","",VLOOKUP(A198,データ２!$A$2:$B$216,2))</f>
        <v>旗の台クラブ</v>
      </c>
      <c r="C198" s="16" t="s">
        <v>107</v>
      </c>
      <c r="D198" s="17" t="s">
        <v>12</v>
      </c>
      <c r="E198" s="18">
        <v>4</v>
      </c>
      <c r="F198" s="16" t="s">
        <v>107</v>
      </c>
      <c r="G198" s="17" t="s">
        <v>12</v>
      </c>
      <c r="H198" s="18">
        <v>9</v>
      </c>
      <c r="I198" s="16" t="s">
        <v>107</v>
      </c>
      <c r="J198" s="17" t="s">
        <v>12</v>
      </c>
      <c r="K198" s="18">
        <v>13</v>
      </c>
      <c r="L198" s="16" t="s">
        <v>107</v>
      </c>
      <c r="M198" s="17" t="s">
        <v>12</v>
      </c>
      <c r="N198" s="18">
        <v>16</v>
      </c>
      <c r="O198" s="40" t="s">
        <v>11</v>
      </c>
      <c r="P198" s="41"/>
      <c r="Q198" s="42"/>
      <c r="R198" s="16" t="s">
        <v>107</v>
      </c>
      <c r="S198" s="17" t="s">
        <v>12</v>
      </c>
      <c r="T198" s="18">
        <v>19</v>
      </c>
      <c r="U198" s="16" t="s">
        <v>107</v>
      </c>
      <c r="V198" s="17" t="s">
        <v>12</v>
      </c>
      <c r="W198" s="18">
        <v>20</v>
      </c>
      <c r="X198" s="46">
        <f>COUNTIF(C198:W199,"○")</f>
        <v>0</v>
      </c>
      <c r="Y198" s="35">
        <f>COUNTIF(C198:W199,"●")</f>
        <v>0</v>
      </c>
      <c r="Z198" s="35">
        <f>COUNTIF(C198:W199,"△")</f>
        <v>0</v>
      </c>
      <c r="AA198" s="35">
        <f t="shared" ref="AA198" si="209">+X198*3+Z198*1</f>
        <v>0</v>
      </c>
      <c r="AB198" s="35">
        <f>+E199+H199+K199+N199+Q199+T199+W199</f>
        <v>0</v>
      </c>
      <c r="AC198" s="35">
        <f t="shared" ref="AC198:AC202" si="210">C199+F199+I199+L199+O199+R199+U199</f>
        <v>0</v>
      </c>
      <c r="AD198" s="35">
        <f t="shared" ref="AD198" si="211">+RANK(AA198,$AA$190:$AA$203,0)*100+RANK(AB198,$AB$190:$AB$203,1)*10+RANK(AC198,$AC$190:$AC$203,0)</f>
        <v>111</v>
      </c>
      <c r="AE198" s="35">
        <f>+RANK(AD198,$AD$190:$AD$203,1)</f>
        <v>1</v>
      </c>
    </row>
    <row r="199" spans="1:31" ht="16" customHeight="1" x14ac:dyDescent="0.2">
      <c r="A199" s="37"/>
      <c r="B199" s="39"/>
      <c r="C199" s="19"/>
      <c r="D199" s="20" t="s">
        <v>12</v>
      </c>
      <c r="E199" s="21"/>
      <c r="F199" s="19"/>
      <c r="G199" s="20" t="s">
        <v>12</v>
      </c>
      <c r="H199" s="21"/>
      <c r="I199" s="19"/>
      <c r="J199" s="20" t="s">
        <v>12</v>
      </c>
      <c r="K199" s="21"/>
      <c r="L199" s="19"/>
      <c r="M199" s="20" t="s">
        <v>12</v>
      </c>
      <c r="N199" s="21"/>
      <c r="O199" s="43"/>
      <c r="P199" s="44"/>
      <c r="Q199" s="45"/>
      <c r="R199" s="19"/>
      <c r="S199" s="20" t="s">
        <v>12</v>
      </c>
      <c r="T199" s="21"/>
      <c r="U199" s="19"/>
      <c r="V199" s="20" t="s">
        <v>12</v>
      </c>
      <c r="W199" s="21"/>
      <c r="X199" s="47"/>
      <c r="Y199" s="36"/>
      <c r="Z199" s="36"/>
      <c r="AA199" s="36"/>
      <c r="AB199" s="36"/>
      <c r="AC199" s="36"/>
      <c r="AD199" s="36"/>
      <c r="AE199" s="36"/>
    </row>
    <row r="200" spans="1:31" ht="16" customHeight="1" x14ac:dyDescent="0.2">
      <c r="A200" s="37">
        <v>83</v>
      </c>
      <c r="B200" s="38" t="str">
        <f>IF(データ２!B166="","",VLOOKUP(A200,データ２!$A$2:$B$216,2))</f>
        <v>元加賀</v>
      </c>
      <c r="C200" s="16" t="s">
        <v>107</v>
      </c>
      <c r="D200" s="17" t="s">
        <v>12</v>
      </c>
      <c r="E200" s="18">
        <v>5</v>
      </c>
      <c r="F200" s="16" t="s">
        <v>107</v>
      </c>
      <c r="G200" s="17" t="s">
        <v>12</v>
      </c>
      <c r="H200" s="18">
        <v>10</v>
      </c>
      <c r="I200" s="16" t="s">
        <v>107</v>
      </c>
      <c r="J200" s="17" t="s">
        <v>12</v>
      </c>
      <c r="K200" s="18">
        <v>14</v>
      </c>
      <c r="L200" s="16" t="s">
        <v>107</v>
      </c>
      <c r="M200" s="17" t="s">
        <v>12</v>
      </c>
      <c r="N200" s="18">
        <v>17</v>
      </c>
      <c r="O200" s="16" t="s">
        <v>107</v>
      </c>
      <c r="P200" s="17" t="s">
        <v>12</v>
      </c>
      <c r="Q200" s="18">
        <v>19</v>
      </c>
      <c r="R200" s="40" t="s">
        <v>11</v>
      </c>
      <c r="S200" s="41"/>
      <c r="T200" s="42"/>
      <c r="U200" s="16" t="s">
        <v>107</v>
      </c>
      <c r="V200" s="17" t="s">
        <v>12</v>
      </c>
      <c r="W200" s="18">
        <v>21</v>
      </c>
      <c r="X200" s="46">
        <f>COUNTIF(C200:W201,"○")</f>
        <v>0</v>
      </c>
      <c r="Y200" s="35">
        <f>COUNTIF(C200:W201,"●")</f>
        <v>0</v>
      </c>
      <c r="Z200" s="35">
        <f>COUNTIF(C200:W201,"△")</f>
        <v>0</v>
      </c>
      <c r="AA200" s="35">
        <f t="shared" ref="AA200" si="212">+X200*3+Z200*1</f>
        <v>0</v>
      </c>
      <c r="AB200" s="35">
        <f>+E201+H201+K201+N201+Q201+T201+W201</f>
        <v>0</v>
      </c>
      <c r="AC200" s="35">
        <f t="shared" si="210"/>
        <v>0</v>
      </c>
      <c r="AD200" s="35">
        <f t="shared" ref="AD200" si="213">+RANK(AA200,$AA$190:$AA$203,0)*100+RANK(AB200,$AB$190:$AB$203,1)*10+RANK(AC200,$AC$190:$AC$203,0)</f>
        <v>111</v>
      </c>
      <c r="AE200" s="35">
        <f>+RANK(AD200,$AD$190:$AD$203,1)</f>
        <v>1</v>
      </c>
    </row>
    <row r="201" spans="1:31" ht="16" customHeight="1" x14ac:dyDescent="0.2">
      <c r="A201" s="37"/>
      <c r="B201" s="39"/>
      <c r="C201" s="19"/>
      <c r="D201" s="20" t="s">
        <v>12</v>
      </c>
      <c r="E201" s="21"/>
      <c r="F201" s="19"/>
      <c r="G201" s="20" t="s">
        <v>12</v>
      </c>
      <c r="H201" s="21"/>
      <c r="I201" s="19"/>
      <c r="J201" s="20" t="s">
        <v>12</v>
      </c>
      <c r="K201" s="21"/>
      <c r="L201" s="19"/>
      <c r="M201" s="20" t="s">
        <v>12</v>
      </c>
      <c r="N201" s="21"/>
      <c r="O201" s="19"/>
      <c r="P201" s="20" t="s">
        <v>12</v>
      </c>
      <c r="Q201" s="21"/>
      <c r="R201" s="43"/>
      <c r="S201" s="44"/>
      <c r="T201" s="45"/>
      <c r="U201" s="19"/>
      <c r="V201" s="20" t="s">
        <v>12</v>
      </c>
      <c r="W201" s="21"/>
      <c r="X201" s="47"/>
      <c r="Y201" s="36"/>
      <c r="Z201" s="36"/>
      <c r="AA201" s="36"/>
      <c r="AB201" s="36"/>
      <c r="AC201" s="36"/>
      <c r="AD201" s="36"/>
      <c r="AE201" s="36"/>
    </row>
    <row r="202" spans="1:31" ht="16" customHeight="1" x14ac:dyDescent="0.2">
      <c r="A202" s="37">
        <v>84</v>
      </c>
      <c r="B202" s="38" t="str">
        <f>IF(データ２!B168="","",VLOOKUP(A202,データ２!$A$2:$B$216,2))</f>
        <v>荒川コンドル</v>
      </c>
      <c r="C202" s="16" t="s">
        <v>107</v>
      </c>
      <c r="D202" s="17" t="s">
        <v>12</v>
      </c>
      <c r="E202" s="18">
        <v>6</v>
      </c>
      <c r="F202" s="16" t="s">
        <v>107</v>
      </c>
      <c r="G202" s="17" t="s">
        <v>12</v>
      </c>
      <c r="H202" s="18">
        <v>11</v>
      </c>
      <c r="I202" s="16" t="s">
        <v>107</v>
      </c>
      <c r="J202" s="17" t="s">
        <v>12</v>
      </c>
      <c r="K202" s="18">
        <v>15</v>
      </c>
      <c r="L202" s="16" t="s">
        <v>107</v>
      </c>
      <c r="M202" s="17" t="s">
        <v>12</v>
      </c>
      <c r="N202" s="18">
        <v>18</v>
      </c>
      <c r="O202" s="16" t="s">
        <v>107</v>
      </c>
      <c r="P202" s="17" t="s">
        <v>12</v>
      </c>
      <c r="Q202" s="18">
        <v>20</v>
      </c>
      <c r="R202" s="16" t="s">
        <v>107</v>
      </c>
      <c r="S202" s="17" t="s">
        <v>12</v>
      </c>
      <c r="T202" s="18">
        <v>21</v>
      </c>
      <c r="U202" s="40" t="s">
        <v>11</v>
      </c>
      <c r="V202" s="41"/>
      <c r="W202" s="42"/>
      <c r="X202" s="46">
        <f>COUNTIF(C202:W203,"○")</f>
        <v>0</v>
      </c>
      <c r="Y202" s="35">
        <f>COUNTIF(C202:W203,"●")</f>
        <v>0</v>
      </c>
      <c r="Z202" s="35">
        <f>COUNTIF(C202:W203,"△")</f>
        <v>0</v>
      </c>
      <c r="AA202" s="35">
        <f t="shared" ref="AA202" si="214">+X202*3+Z202*1</f>
        <v>0</v>
      </c>
      <c r="AB202" s="35">
        <f>+E203+H203+K203+N203+Q203+T203+W203</f>
        <v>0</v>
      </c>
      <c r="AC202" s="35">
        <f t="shared" si="210"/>
        <v>0</v>
      </c>
      <c r="AD202" s="35">
        <f t="shared" ref="AD202" si="215">+RANK(AA202,$AA$190:$AA$203,0)*100+RANK(AB202,$AB$190:$AB$203,1)*10+RANK(AC202,$AC$190:$AC$203,0)</f>
        <v>111</v>
      </c>
      <c r="AE202" s="35">
        <f>+RANK(AD202,$AD$190:$AD$203,1)</f>
        <v>1</v>
      </c>
    </row>
    <row r="203" spans="1:31" ht="16" customHeight="1" x14ac:dyDescent="0.2">
      <c r="A203" s="37"/>
      <c r="B203" s="39"/>
      <c r="C203" s="19"/>
      <c r="D203" s="20" t="s">
        <v>12</v>
      </c>
      <c r="E203" s="21"/>
      <c r="F203" s="19"/>
      <c r="G203" s="20" t="s">
        <v>12</v>
      </c>
      <c r="H203" s="21"/>
      <c r="I203" s="19"/>
      <c r="J203" s="20" t="s">
        <v>12</v>
      </c>
      <c r="K203" s="21"/>
      <c r="L203" s="19"/>
      <c r="M203" s="20" t="s">
        <v>12</v>
      </c>
      <c r="N203" s="21"/>
      <c r="O203" s="19"/>
      <c r="P203" s="20" t="s">
        <v>12</v>
      </c>
      <c r="Q203" s="21"/>
      <c r="R203" s="19"/>
      <c r="S203" s="20" t="s">
        <v>12</v>
      </c>
      <c r="T203" s="21"/>
      <c r="U203" s="43"/>
      <c r="V203" s="44"/>
      <c r="W203" s="45"/>
      <c r="X203" s="47"/>
      <c r="Y203" s="36"/>
      <c r="Z203" s="36"/>
      <c r="AA203" s="36"/>
      <c r="AB203" s="36"/>
      <c r="AC203" s="36"/>
      <c r="AD203" s="36"/>
      <c r="AE203" s="36"/>
    </row>
    <row r="205" spans="1:31" x14ac:dyDescent="0.2">
      <c r="B205" s="6" t="str">
        <f>+データ１!$B$2</f>
        <v>2021/2/21</v>
      </c>
      <c r="C205" s="4" t="str">
        <f>+データ１!$B$4</f>
        <v xml:space="preserve">2021年 </v>
      </c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31" ht="130" customHeight="1" x14ac:dyDescent="0.2">
      <c r="B206" s="14" t="str">
        <f>+データ１!B30</f>
        <v>スーパーリ－グ 　　                  　　　 第１５回大会  　　　        　Ｍブロック     　　              ２０２１</v>
      </c>
      <c r="C206" s="48" t="str">
        <f>+IF(B207="","",+B207)</f>
        <v>大雲寺スターズ</v>
      </c>
      <c r="D206" s="49"/>
      <c r="E206" s="50"/>
      <c r="F206" s="48" t="str">
        <f>+IF(B209="","",+B209)</f>
        <v>麹町ドリームス</v>
      </c>
      <c r="G206" s="49"/>
      <c r="H206" s="50"/>
      <c r="I206" s="53" t="str">
        <f>+IF(B211="","",+B211)</f>
        <v>勝どきDナインホープ</v>
      </c>
      <c r="J206" s="54"/>
      <c r="K206" s="55"/>
      <c r="L206" s="48" t="str">
        <f>+IF(B213="","",+B213)</f>
        <v>麻布キッズ</v>
      </c>
      <c r="M206" s="49"/>
      <c r="N206" s="50"/>
      <c r="O206" s="48" t="str">
        <f>+IF(B215="","",+B215)</f>
        <v>菊坂ファイヤーズ</v>
      </c>
      <c r="P206" s="49"/>
      <c r="Q206" s="50"/>
      <c r="R206" s="48" t="str">
        <f>+IF(B217="","",+B217)</f>
        <v>深川ジャイアンツ</v>
      </c>
      <c r="S206" s="49"/>
      <c r="T206" s="50"/>
      <c r="U206" s="48" t="str">
        <f>+IF(B219="","",+B219)</f>
        <v>トゥールスジュニア</v>
      </c>
      <c r="V206" s="49"/>
      <c r="W206" s="50"/>
      <c r="X206" s="15" t="s">
        <v>0</v>
      </c>
      <c r="Y206" s="9" t="s">
        <v>1</v>
      </c>
      <c r="Z206" s="9" t="s">
        <v>2</v>
      </c>
      <c r="AA206" s="7" t="s">
        <v>6</v>
      </c>
      <c r="AB206" s="8" t="s">
        <v>8</v>
      </c>
      <c r="AC206" s="8" t="s">
        <v>9</v>
      </c>
      <c r="AD206" s="8" t="s">
        <v>73</v>
      </c>
      <c r="AE206" s="7" t="s">
        <v>7</v>
      </c>
    </row>
    <row r="207" spans="1:31" ht="16" customHeight="1" x14ac:dyDescent="0.2">
      <c r="A207" s="37">
        <v>85</v>
      </c>
      <c r="B207" s="38" t="str">
        <f>IF(データ２!B170="","",VLOOKUP(A207,データ２!$A$2:$B$216,2))</f>
        <v>大雲寺スターズ</v>
      </c>
      <c r="C207" s="40" t="s">
        <v>11</v>
      </c>
      <c r="D207" s="41"/>
      <c r="E207" s="42"/>
      <c r="F207" s="16" t="s">
        <v>118</v>
      </c>
      <c r="G207" s="17" t="s">
        <v>12</v>
      </c>
      <c r="H207" s="18">
        <v>1</v>
      </c>
      <c r="I207" s="16" t="s">
        <v>118</v>
      </c>
      <c r="J207" s="17" t="s">
        <v>12</v>
      </c>
      <c r="K207" s="18">
        <v>2</v>
      </c>
      <c r="L207" s="16" t="s">
        <v>118</v>
      </c>
      <c r="M207" s="17" t="s">
        <v>12</v>
      </c>
      <c r="N207" s="18">
        <v>3</v>
      </c>
      <c r="O207" s="16" t="s">
        <v>118</v>
      </c>
      <c r="P207" s="17" t="s">
        <v>12</v>
      </c>
      <c r="Q207" s="18">
        <v>4</v>
      </c>
      <c r="R207" s="16" t="s">
        <v>118</v>
      </c>
      <c r="S207" s="17" t="s">
        <v>12</v>
      </c>
      <c r="T207" s="18">
        <v>5</v>
      </c>
      <c r="U207" s="16" t="s">
        <v>118</v>
      </c>
      <c r="V207" s="17" t="s">
        <v>12</v>
      </c>
      <c r="W207" s="18">
        <v>6</v>
      </c>
      <c r="X207" s="46">
        <f>COUNTIF(C207:W208,"○")</f>
        <v>0</v>
      </c>
      <c r="Y207" s="35">
        <f>COUNTIF(C207:W208,"●")</f>
        <v>0</v>
      </c>
      <c r="Z207" s="35">
        <f>COUNTIF(C207:W208,"△")</f>
        <v>0</v>
      </c>
      <c r="AA207" s="35">
        <f t="shared" ref="AA207" si="216">+X207*3+Z207*1</f>
        <v>0</v>
      </c>
      <c r="AB207" s="35">
        <f>+E208+H208+K208+N208+Q208+T208+W208</f>
        <v>0</v>
      </c>
      <c r="AC207" s="35">
        <f t="shared" ref="AC207" si="217">C208+F208+I208+L208+O208+R208+U208</f>
        <v>0</v>
      </c>
      <c r="AD207" s="35">
        <f>+RANK(AA207,$AA$207:$AA$220,0)*100+RANK(AB207,$AB$207:$AB$220,1)*10+RANK(AC207,$AC$207:$AC$220,0)</f>
        <v>111</v>
      </c>
      <c r="AE207" s="35">
        <f>+RANK(AD207,$AD$173:$AD$186,1)</f>
        <v>1</v>
      </c>
    </row>
    <row r="208" spans="1:31" ht="16" customHeight="1" x14ac:dyDescent="0.2">
      <c r="A208" s="37"/>
      <c r="B208" s="39"/>
      <c r="C208" s="43"/>
      <c r="D208" s="44"/>
      <c r="E208" s="45"/>
      <c r="F208" s="19"/>
      <c r="G208" s="20" t="s">
        <v>12</v>
      </c>
      <c r="H208" s="21"/>
      <c r="I208" s="19"/>
      <c r="J208" s="20" t="s">
        <v>12</v>
      </c>
      <c r="K208" s="21"/>
      <c r="L208" s="19"/>
      <c r="M208" s="20" t="s">
        <v>12</v>
      </c>
      <c r="N208" s="21"/>
      <c r="O208" s="19"/>
      <c r="P208" s="20" t="s">
        <v>12</v>
      </c>
      <c r="Q208" s="21"/>
      <c r="R208" s="19"/>
      <c r="S208" s="20" t="s">
        <v>12</v>
      </c>
      <c r="T208" s="21"/>
      <c r="U208" s="19"/>
      <c r="V208" s="20" t="s">
        <v>12</v>
      </c>
      <c r="W208" s="21"/>
      <c r="X208" s="47"/>
      <c r="Y208" s="36"/>
      <c r="Z208" s="36"/>
      <c r="AA208" s="36"/>
      <c r="AB208" s="36"/>
      <c r="AC208" s="36"/>
      <c r="AD208" s="36"/>
      <c r="AE208" s="36"/>
    </row>
    <row r="209" spans="1:31" ht="16" customHeight="1" x14ac:dyDescent="0.2">
      <c r="A209" s="37">
        <v>86</v>
      </c>
      <c r="B209" s="38" t="str">
        <f>IF(データ２!B172="","",VLOOKUP(A209,データ２!$A$2:$B$216,2))</f>
        <v>麹町ドリームス</v>
      </c>
      <c r="C209" s="16" t="s">
        <v>118</v>
      </c>
      <c r="D209" s="17" t="s">
        <v>12</v>
      </c>
      <c r="E209" s="18">
        <v>1</v>
      </c>
      <c r="F209" s="40" t="s">
        <v>11</v>
      </c>
      <c r="G209" s="41"/>
      <c r="H209" s="42"/>
      <c r="I209" s="16" t="s">
        <v>118</v>
      </c>
      <c r="J209" s="17" t="s">
        <v>12</v>
      </c>
      <c r="K209" s="18">
        <v>7</v>
      </c>
      <c r="L209" s="16" t="s">
        <v>118</v>
      </c>
      <c r="M209" s="17" t="s">
        <v>12</v>
      </c>
      <c r="N209" s="18">
        <v>8</v>
      </c>
      <c r="O209" s="16" t="s">
        <v>118</v>
      </c>
      <c r="P209" s="17" t="s">
        <v>12</v>
      </c>
      <c r="Q209" s="18">
        <v>9</v>
      </c>
      <c r="R209" s="16" t="s">
        <v>118</v>
      </c>
      <c r="S209" s="17" t="s">
        <v>12</v>
      </c>
      <c r="T209" s="18">
        <v>10</v>
      </c>
      <c r="U209" s="16" t="s">
        <v>118</v>
      </c>
      <c r="V209" s="17" t="s">
        <v>12</v>
      </c>
      <c r="W209" s="18">
        <v>11</v>
      </c>
      <c r="X209" s="46">
        <f>COUNTIF(C209:W210,"○")</f>
        <v>0</v>
      </c>
      <c r="Y209" s="35">
        <f>COUNTIF(C209:W210,"●")</f>
        <v>0</v>
      </c>
      <c r="Z209" s="35">
        <f>COUNTIF(C209:W210,"△")</f>
        <v>0</v>
      </c>
      <c r="AA209" s="35">
        <f t="shared" ref="AA209" si="218">+X209*3+Z209*1</f>
        <v>0</v>
      </c>
      <c r="AB209" s="35">
        <f>+E210+H210+K210+N210+Q210+T210+W210</f>
        <v>0</v>
      </c>
      <c r="AC209" s="35">
        <f t="shared" ref="AC209" si="219">C210+F210+I210+L210+O210+R210+U210</f>
        <v>0</v>
      </c>
      <c r="AD209" s="35">
        <f t="shared" ref="AD209" si="220">+RANK(AA209,$AA$207:$AA$220,0)*100+RANK(AB209,$AB$207:$AB$220,1)*10+RANK(AC209,$AC$207:$AC$220,0)</f>
        <v>111</v>
      </c>
      <c r="AE209" s="35">
        <f>+RANK(AD209,$AD$173:$AD$186,1)</f>
        <v>1</v>
      </c>
    </row>
    <row r="210" spans="1:31" ht="16" customHeight="1" x14ac:dyDescent="0.2">
      <c r="A210" s="37"/>
      <c r="B210" s="39"/>
      <c r="C210" s="19"/>
      <c r="D210" s="20" t="s">
        <v>12</v>
      </c>
      <c r="E210" s="21"/>
      <c r="F210" s="43"/>
      <c r="G210" s="44"/>
      <c r="H210" s="45"/>
      <c r="I210" s="19"/>
      <c r="J210" s="20" t="s">
        <v>12</v>
      </c>
      <c r="K210" s="21"/>
      <c r="L210" s="19"/>
      <c r="M210" s="20" t="s">
        <v>12</v>
      </c>
      <c r="N210" s="21"/>
      <c r="O210" s="19"/>
      <c r="P210" s="20" t="s">
        <v>12</v>
      </c>
      <c r="Q210" s="21"/>
      <c r="R210" s="19"/>
      <c r="S210" s="20" t="s">
        <v>12</v>
      </c>
      <c r="T210" s="21"/>
      <c r="U210" s="19"/>
      <c r="V210" s="20" t="s">
        <v>12</v>
      </c>
      <c r="W210" s="21"/>
      <c r="X210" s="47"/>
      <c r="Y210" s="36"/>
      <c r="Z210" s="36"/>
      <c r="AA210" s="36"/>
      <c r="AB210" s="36"/>
      <c r="AC210" s="36"/>
      <c r="AD210" s="36"/>
      <c r="AE210" s="36"/>
    </row>
    <row r="211" spans="1:31" ht="16" customHeight="1" x14ac:dyDescent="0.2">
      <c r="A211" s="37">
        <v>87</v>
      </c>
      <c r="B211" s="51" t="str">
        <f>IF(データ２!B174="","",VLOOKUP(A211,データ２!$A$2:$B$216,2))</f>
        <v>勝どきDナインホープ</v>
      </c>
      <c r="C211" s="16" t="s">
        <v>118</v>
      </c>
      <c r="D211" s="17" t="s">
        <v>12</v>
      </c>
      <c r="E211" s="18">
        <v>2</v>
      </c>
      <c r="F211" s="16" t="s">
        <v>118</v>
      </c>
      <c r="G211" s="17" t="s">
        <v>12</v>
      </c>
      <c r="H211" s="18">
        <v>7</v>
      </c>
      <c r="I211" s="40" t="s">
        <v>11</v>
      </c>
      <c r="J211" s="41"/>
      <c r="K211" s="42"/>
      <c r="L211" s="16" t="s">
        <v>118</v>
      </c>
      <c r="M211" s="17" t="s">
        <v>12</v>
      </c>
      <c r="N211" s="18">
        <v>12</v>
      </c>
      <c r="O211" s="16" t="s">
        <v>118</v>
      </c>
      <c r="P211" s="17" t="s">
        <v>12</v>
      </c>
      <c r="Q211" s="18">
        <v>13</v>
      </c>
      <c r="R211" s="16" t="s">
        <v>118</v>
      </c>
      <c r="S211" s="17" t="s">
        <v>12</v>
      </c>
      <c r="T211" s="18">
        <v>14</v>
      </c>
      <c r="U211" s="16" t="s">
        <v>118</v>
      </c>
      <c r="V211" s="17" t="s">
        <v>12</v>
      </c>
      <c r="W211" s="18">
        <v>15</v>
      </c>
      <c r="X211" s="46">
        <f>COUNTIF(C211:W212,"○")</f>
        <v>0</v>
      </c>
      <c r="Y211" s="35">
        <f>COUNTIF(C211:W212,"●")</f>
        <v>0</v>
      </c>
      <c r="Z211" s="35">
        <f>COUNTIF(C211:W212,"△")</f>
        <v>0</v>
      </c>
      <c r="AA211" s="35">
        <f t="shared" ref="AA211" si="221">+X211*3+Z211*1</f>
        <v>0</v>
      </c>
      <c r="AB211" s="35">
        <f>+E212+H212+K212+N212+Q212+T212+W212</f>
        <v>0</v>
      </c>
      <c r="AC211" s="35">
        <f t="shared" ref="AC211" si="222">C212+F212+I212+L212+O212+R212+U212</f>
        <v>0</v>
      </c>
      <c r="AD211" s="35">
        <f t="shared" ref="AD211" si="223">+RANK(AA211,$AA$207:$AA$220,0)*100+RANK(AB211,$AB$207:$AB$220,1)*10+RANK(AC211,$AC$207:$AC$220,0)</f>
        <v>111</v>
      </c>
      <c r="AE211" s="35">
        <f>+RANK(AD211,$AD$173:$AD$186,1)</f>
        <v>1</v>
      </c>
    </row>
    <row r="212" spans="1:31" ht="16" customHeight="1" x14ac:dyDescent="0.2">
      <c r="A212" s="37"/>
      <c r="B212" s="52"/>
      <c r="C212" s="19"/>
      <c r="D212" s="20" t="s">
        <v>12</v>
      </c>
      <c r="E212" s="21"/>
      <c r="F212" s="19"/>
      <c r="G212" s="20" t="s">
        <v>12</v>
      </c>
      <c r="H212" s="21"/>
      <c r="I212" s="43"/>
      <c r="J212" s="44"/>
      <c r="K212" s="45"/>
      <c r="L212" s="19"/>
      <c r="M212" s="20" t="s">
        <v>12</v>
      </c>
      <c r="N212" s="21"/>
      <c r="O212" s="19"/>
      <c r="P212" s="20" t="s">
        <v>12</v>
      </c>
      <c r="Q212" s="21"/>
      <c r="R212" s="19"/>
      <c r="S212" s="20" t="s">
        <v>12</v>
      </c>
      <c r="T212" s="21"/>
      <c r="U212" s="19"/>
      <c r="V212" s="20" t="s">
        <v>12</v>
      </c>
      <c r="W212" s="21"/>
      <c r="X212" s="47"/>
      <c r="Y212" s="36"/>
      <c r="Z212" s="36"/>
      <c r="AA212" s="36"/>
      <c r="AB212" s="36"/>
      <c r="AC212" s="36"/>
      <c r="AD212" s="36"/>
      <c r="AE212" s="36"/>
    </row>
    <row r="213" spans="1:31" ht="16" customHeight="1" x14ac:dyDescent="0.2">
      <c r="A213" s="37">
        <v>88</v>
      </c>
      <c r="B213" s="38" t="str">
        <f>IF(データ２!B176="","",VLOOKUP(A213,データ２!$A$2:$B$216,2))</f>
        <v>麻布キッズ</v>
      </c>
      <c r="C213" s="16" t="s">
        <v>118</v>
      </c>
      <c r="D213" s="17" t="s">
        <v>12</v>
      </c>
      <c r="E213" s="18">
        <v>3</v>
      </c>
      <c r="F213" s="16" t="s">
        <v>118</v>
      </c>
      <c r="G213" s="17" t="s">
        <v>12</v>
      </c>
      <c r="H213" s="18">
        <v>8</v>
      </c>
      <c r="I213" s="16" t="s">
        <v>118</v>
      </c>
      <c r="J213" s="17" t="s">
        <v>12</v>
      </c>
      <c r="K213" s="18">
        <v>12</v>
      </c>
      <c r="L213" s="40" t="s">
        <v>11</v>
      </c>
      <c r="M213" s="41"/>
      <c r="N213" s="42"/>
      <c r="O213" s="16" t="s">
        <v>118</v>
      </c>
      <c r="P213" s="17" t="s">
        <v>12</v>
      </c>
      <c r="Q213" s="18">
        <v>16</v>
      </c>
      <c r="R213" s="16" t="s">
        <v>118</v>
      </c>
      <c r="S213" s="17" t="s">
        <v>12</v>
      </c>
      <c r="T213" s="18">
        <v>17</v>
      </c>
      <c r="U213" s="16" t="s">
        <v>118</v>
      </c>
      <c r="V213" s="17" t="s">
        <v>12</v>
      </c>
      <c r="W213" s="18">
        <v>18</v>
      </c>
      <c r="X213" s="46">
        <f>COUNTIF(C213:W214,"○")</f>
        <v>0</v>
      </c>
      <c r="Y213" s="35">
        <f>COUNTIF(C213:W214,"●")</f>
        <v>0</v>
      </c>
      <c r="Z213" s="35">
        <f>COUNTIF(C213:W214,"△")</f>
        <v>0</v>
      </c>
      <c r="AA213" s="35">
        <f t="shared" ref="AA213" si="224">+X213*3+Z213*1</f>
        <v>0</v>
      </c>
      <c r="AB213" s="35">
        <f>+E214+H214+K214+N214+Q214+T214+W214</f>
        <v>0</v>
      </c>
      <c r="AC213" s="35">
        <f t="shared" ref="AC213" si="225">C214+F214+I214+L214+O214+R214+U214</f>
        <v>0</v>
      </c>
      <c r="AD213" s="35">
        <f t="shared" ref="AD213" si="226">+RANK(AA213,$AA$207:$AA$220,0)*100+RANK(AB213,$AB$207:$AB$220,1)*10+RANK(AC213,$AC$207:$AC$220,0)</f>
        <v>111</v>
      </c>
      <c r="AE213" s="35">
        <f>+RANK(AD213,$AD$173:$AD$186,1)</f>
        <v>1</v>
      </c>
    </row>
    <row r="214" spans="1:31" ht="16" customHeight="1" x14ac:dyDescent="0.2">
      <c r="A214" s="37"/>
      <c r="B214" s="39"/>
      <c r="C214" s="19"/>
      <c r="D214" s="20" t="s">
        <v>12</v>
      </c>
      <c r="E214" s="21"/>
      <c r="F214" s="19"/>
      <c r="G214" s="20" t="s">
        <v>12</v>
      </c>
      <c r="H214" s="21"/>
      <c r="I214" s="19"/>
      <c r="J214" s="20" t="s">
        <v>12</v>
      </c>
      <c r="K214" s="21"/>
      <c r="L214" s="43"/>
      <c r="M214" s="44"/>
      <c r="N214" s="45"/>
      <c r="O214" s="19"/>
      <c r="P214" s="20" t="s">
        <v>12</v>
      </c>
      <c r="Q214" s="21"/>
      <c r="R214" s="19"/>
      <c r="S214" s="20" t="s">
        <v>12</v>
      </c>
      <c r="T214" s="21"/>
      <c r="U214" s="19"/>
      <c r="V214" s="20" t="s">
        <v>12</v>
      </c>
      <c r="W214" s="21"/>
      <c r="X214" s="47"/>
      <c r="Y214" s="36"/>
      <c r="Z214" s="36"/>
      <c r="AA214" s="36"/>
      <c r="AB214" s="36"/>
      <c r="AC214" s="36"/>
      <c r="AD214" s="36"/>
      <c r="AE214" s="36"/>
    </row>
    <row r="215" spans="1:31" ht="16" customHeight="1" x14ac:dyDescent="0.2">
      <c r="A215" s="37">
        <v>89</v>
      </c>
      <c r="B215" s="38" t="str">
        <f>IF(データ２!B178="","",VLOOKUP(A215,データ２!$A$2:$B$216,2))</f>
        <v>菊坂ファイヤーズ</v>
      </c>
      <c r="C215" s="16" t="s">
        <v>118</v>
      </c>
      <c r="D215" s="17" t="s">
        <v>12</v>
      </c>
      <c r="E215" s="18">
        <v>4</v>
      </c>
      <c r="F215" s="16" t="s">
        <v>118</v>
      </c>
      <c r="G215" s="17" t="s">
        <v>12</v>
      </c>
      <c r="H215" s="18">
        <v>9</v>
      </c>
      <c r="I215" s="16" t="s">
        <v>118</v>
      </c>
      <c r="J215" s="17" t="s">
        <v>12</v>
      </c>
      <c r="K215" s="18">
        <v>13</v>
      </c>
      <c r="L215" s="16" t="s">
        <v>118</v>
      </c>
      <c r="M215" s="17" t="s">
        <v>12</v>
      </c>
      <c r="N215" s="18">
        <v>16</v>
      </c>
      <c r="O215" s="40" t="s">
        <v>11</v>
      </c>
      <c r="P215" s="41"/>
      <c r="Q215" s="42"/>
      <c r="R215" s="16" t="s">
        <v>118</v>
      </c>
      <c r="S215" s="17" t="s">
        <v>12</v>
      </c>
      <c r="T215" s="18">
        <v>19</v>
      </c>
      <c r="U215" s="16" t="s">
        <v>118</v>
      </c>
      <c r="V215" s="17" t="s">
        <v>12</v>
      </c>
      <c r="W215" s="18">
        <v>20</v>
      </c>
      <c r="X215" s="46">
        <f>COUNTIF(C215:W216,"○")</f>
        <v>0</v>
      </c>
      <c r="Y215" s="35">
        <f>COUNTIF(C215:W216,"●")</f>
        <v>0</v>
      </c>
      <c r="Z215" s="35">
        <f>COUNTIF(C215:W216,"△")</f>
        <v>0</v>
      </c>
      <c r="AA215" s="35">
        <f t="shared" ref="AA215" si="227">+X215*3+Z215*1</f>
        <v>0</v>
      </c>
      <c r="AB215" s="35">
        <f>+E216+H216+K216+N216+Q216+T216+W216</f>
        <v>0</v>
      </c>
      <c r="AC215" s="35">
        <f t="shared" ref="AC215:AC219" si="228">C216+F216+I216+L216+O216+R216+U216</f>
        <v>0</v>
      </c>
      <c r="AD215" s="35">
        <f t="shared" ref="AD215" si="229">+RANK(AA215,$AA$207:$AA$220,0)*100+RANK(AB215,$AB$207:$AB$220,1)*10+RANK(AC215,$AC$207:$AC$220,0)</f>
        <v>111</v>
      </c>
      <c r="AE215" s="35">
        <f>+RANK(AD215,$AD$173:$AD$186,1)</f>
        <v>1</v>
      </c>
    </row>
    <row r="216" spans="1:31" ht="16" customHeight="1" x14ac:dyDescent="0.2">
      <c r="A216" s="37"/>
      <c r="B216" s="39"/>
      <c r="C216" s="19"/>
      <c r="D216" s="20" t="s">
        <v>12</v>
      </c>
      <c r="E216" s="21"/>
      <c r="F216" s="19"/>
      <c r="G216" s="20" t="s">
        <v>12</v>
      </c>
      <c r="H216" s="21"/>
      <c r="I216" s="19"/>
      <c r="J216" s="20" t="s">
        <v>12</v>
      </c>
      <c r="K216" s="21"/>
      <c r="L216" s="19"/>
      <c r="M216" s="20" t="s">
        <v>12</v>
      </c>
      <c r="N216" s="21"/>
      <c r="O216" s="43"/>
      <c r="P216" s="44"/>
      <c r="Q216" s="45"/>
      <c r="R216" s="19"/>
      <c r="S216" s="20" t="s">
        <v>12</v>
      </c>
      <c r="T216" s="21"/>
      <c r="U216" s="19"/>
      <c r="V216" s="20" t="s">
        <v>12</v>
      </c>
      <c r="W216" s="21"/>
      <c r="X216" s="47"/>
      <c r="Y216" s="36"/>
      <c r="Z216" s="36"/>
      <c r="AA216" s="36"/>
      <c r="AB216" s="36"/>
      <c r="AC216" s="36"/>
      <c r="AD216" s="36"/>
      <c r="AE216" s="36"/>
    </row>
    <row r="217" spans="1:31" ht="16" customHeight="1" x14ac:dyDescent="0.2">
      <c r="A217" s="37">
        <v>90</v>
      </c>
      <c r="B217" s="38" t="str">
        <f>IF(データ２!B180="","",VLOOKUP(A217,データ２!$A$2:$B$216,2))</f>
        <v>深川ジャイアンツ</v>
      </c>
      <c r="C217" s="16" t="s">
        <v>118</v>
      </c>
      <c r="D217" s="17" t="s">
        <v>12</v>
      </c>
      <c r="E217" s="18">
        <v>5</v>
      </c>
      <c r="F217" s="16" t="s">
        <v>118</v>
      </c>
      <c r="G217" s="17" t="s">
        <v>12</v>
      </c>
      <c r="H217" s="18">
        <v>10</v>
      </c>
      <c r="I217" s="16" t="s">
        <v>118</v>
      </c>
      <c r="J217" s="17" t="s">
        <v>12</v>
      </c>
      <c r="K217" s="18">
        <v>14</v>
      </c>
      <c r="L217" s="16" t="s">
        <v>118</v>
      </c>
      <c r="M217" s="17" t="s">
        <v>12</v>
      </c>
      <c r="N217" s="18">
        <v>17</v>
      </c>
      <c r="O217" s="16" t="s">
        <v>118</v>
      </c>
      <c r="P217" s="17" t="s">
        <v>12</v>
      </c>
      <c r="Q217" s="18">
        <v>19</v>
      </c>
      <c r="R217" s="40" t="s">
        <v>11</v>
      </c>
      <c r="S217" s="41"/>
      <c r="T217" s="42"/>
      <c r="U217" s="16" t="s">
        <v>118</v>
      </c>
      <c r="V217" s="17" t="s">
        <v>12</v>
      </c>
      <c r="W217" s="18">
        <v>21</v>
      </c>
      <c r="X217" s="46">
        <f>COUNTIF(C217:W218,"○")</f>
        <v>0</v>
      </c>
      <c r="Y217" s="35">
        <f>COUNTIF(C217:W218,"●")</f>
        <v>0</v>
      </c>
      <c r="Z217" s="35">
        <f>COUNTIF(C217:W218,"△")</f>
        <v>0</v>
      </c>
      <c r="AA217" s="35">
        <f t="shared" ref="AA217" si="230">+X217*3+Z217*1</f>
        <v>0</v>
      </c>
      <c r="AB217" s="35">
        <f>+E218+H218+K218+N218+Q218+T218+W218</f>
        <v>0</v>
      </c>
      <c r="AC217" s="35">
        <f t="shared" si="228"/>
        <v>0</v>
      </c>
      <c r="AD217" s="35">
        <f t="shared" ref="AD217" si="231">+RANK(AA217,$AA$207:$AA$220,0)*100+RANK(AB217,$AB$207:$AB$220,1)*10+RANK(AC217,$AC$207:$AC$220,0)</f>
        <v>111</v>
      </c>
      <c r="AE217" s="35">
        <f>+RANK(AD217,$AD$173:$AD$186,1)</f>
        <v>1</v>
      </c>
    </row>
    <row r="218" spans="1:31" ht="16" customHeight="1" x14ac:dyDescent="0.2">
      <c r="A218" s="37"/>
      <c r="B218" s="39"/>
      <c r="C218" s="19"/>
      <c r="D218" s="20" t="s">
        <v>12</v>
      </c>
      <c r="E218" s="21"/>
      <c r="F218" s="19"/>
      <c r="G218" s="20" t="s">
        <v>12</v>
      </c>
      <c r="H218" s="21"/>
      <c r="I218" s="19"/>
      <c r="J218" s="20" t="s">
        <v>12</v>
      </c>
      <c r="K218" s="21"/>
      <c r="L218" s="19"/>
      <c r="M218" s="20" t="s">
        <v>12</v>
      </c>
      <c r="N218" s="21"/>
      <c r="O218" s="19"/>
      <c r="P218" s="20" t="s">
        <v>12</v>
      </c>
      <c r="Q218" s="21"/>
      <c r="R218" s="43"/>
      <c r="S218" s="44"/>
      <c r="T218" s="45"/>
      <c r="U218" s="19"/>
      <c r="V218" s="20" t="s">
        <v>12</v>
      </c>
      <c r="W218" s="21"/>
      <c r="X218" s="47"/>
      <c r="Y218" s="36"/>
      <c r="Z218" s="36"/>
      <c r="AA218" s="36"/>
      <c r="AB218" s="36"/>
      <c r="AC218" s="36"/>
      <c r="AD218" s="36"/>
      <c r="AE218" s="36"/>
    </row>
    <row r="219" spans="1:31" ht="16" customHeight="1" x14ac:dyDescent="0.2">
      <c r="A219" s="37">
        <v>91</v>
      </c>
      <c r="B219" s="38" t="str">
        <f>IF(データ２!B182="","",VLOOKUP(A219,データ２!$A$2:$B$216,2))</f>
        <v>トゥールスジュニア</v>
      </c>
      <c r="C219" s="16" t="s">
        <v>118</v>
      </c>
      <c r="D219" s="17" t="s">
        <v>12</v>
      </c>
      <c r="E219" s="18">
        <v>6</v>
      </c>
      <c r="F219" s="16" t="s">
        <v>118</v>
      </c>
      <c r="G219" s="17" t="s">
        <v>12</v>
      </c>
      <c r="H219" s="18">
        <v>11</v>
      </c>
      <c r="I219" s="16" t="s">
        <v>118</v>
      </c>
      <c r="J219" s="17" t="s">
        <v>12</v>
      </c>
      <c r="K219" s="18">
        <v>15</v>
      </c>
      <c r="L219" s="16" t="s">
        <v>118</v>
      </c>
      <c r="M219" s="17" t="s">
        <v>12</v>
      </c>
      <c r="N219" s="18">
        <v>18</v>
      </c>
      <c r="O219" s="16" t="s">
        <v>118</v>
      </c>
      <c r="P219" s="17" t="s">
        <v>12</v>
      </c>
      <c r="Q219" s="18">
        <v>20</v>
      </c>
      <c r="R219" s="16" t="s">
        <v>118</v>
      </c>
      <c r="S219" s="17" t="s">
        <v>12</v>
      </c>
      <c r="T219" s="18">
        <v>21</v>
      </c>
      <c r="U219" s="40" t="s">
        <v>11</v>
      </c>
      <c r="V219" s="41"/>
      <c r="W219" s="42"/>
      <c r="X219" s="46">
        <f>COUNTIF(C219:W220,"○")</f>
        <v>0</v>
      </c>
      <c r="Y219" s="35">
        <f>COUNTIF(C219:W220,"●")</f>
        <v>0</v>
      </c>
      <c r="Z219" s="35">
        <f>COUNTIF(C219:W220,"△")</f>
        <v>0</v>
      </c>
      <c r="AA219" s="35">
        <f t="shared" ref="AA219" si="232">+X219*3+Z219*1</f>
        <v>0</v>
      </c>
      <c r="AB219" s="35">
        <f>+E220+H220+K220+N220+Q220+T220+W220</f>
        <v>0</v>
      </c>
      <c r="AC219" s="35">
        <f t="shared" si="228"/>
        <v>0</v>
      </c>
      <c r="AD219" s="35">
        <f t="shared" ref="AD219" si="233">+RANK(AA219,$AA$207:$AA$220,0)*100+RANK(AB219,$AB$207:$AB$220,1)*10+RANK(AC219,$AC$207:$AC$220,0)</f>
        <v>111</v>
      </c>
      <c r="AE219" s="35">
        <f>+RANK(AD219,$AD$173:$AD$186,1)</f>
        <v>1</v>
      </c>
    </row>
    <row r="220" spans="1:31" ht="16" customHeight="1" x14ac:dyDescent="0.2">
      <c r="A220" s="37"/>
      <c r="B220" s="39"/>
      <c r="C220" s="19"/>
      <c r="D220" s="20" t="s">
        <v>12</v>
      </c>
      <c r="E220" s="21"/>
      <c r="F220" s="19"/>
      <c r="G220" s="20" t="s">
        <v>12</v>
      </c>
      <c r="H220" s="21"/>
      <c r="I220" s="19"/>
      <c r="J220" s="20" t="s">
        <v>12</v>
      </c>
      <c r="K220" s="21"/>
      <c r="L220" s="19"/>
      <c r="M220" s="20" t="s">
        <v>12</v>
      </c>
      <c r="N220" s="21"/>
      <c r="O220" s="19"/>
      <c r="P220" s="20" t="s">
        <v>12</v>
      </c>
      <c r="Q220" s="21"/>
      <c r="R220" s="19"/>
      <c r="S220" s="20" t="s">
        <v>12</v>
      </c>
      <c r="T220" s="21"/>
      <c r="U220" s="43"/>
      <c r="V220" s="44"/>
      <c r="W220" s="45"/>
      <c r="X220" s="47"/>
      <c r="Y220" s="36"/>
      <c r="Z220" s="36"/>
      <c r="AA220" s="36"/>
      <c r="AB220" s="36"/>
      <c r="AC220" s="36"/>
      <c r="AD220" s="36"/>
      <c r="AE220" s="36"/>
    </row>
    <row r="222" spans="1:31" x14ac:dyDescent="0.2">
      <c r="B222" s="6" t="str">
        <f>+データ１!$B$2</f>
        <v>2021/2/21</v>
      </c>
      <c r="C222" s="4" t="str">
        <f>+データ１!$B$4</f>
        <v xml:space="preserve">2021年 </v>
      </c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31" ht="130" customHeight="1" x14ac:dyDescent="0.2">
      <c r="B223" s="14" t="str">
        <f>+データ１!B32</f>
        <v>スーパーリ－グ 　　                  　　　 第１５回大会  　　　        　Ｎブロック     　　              ２０２１</v>
      </c>
      <c r="C223" s="48" t="str">
        <f>+IF(B224="","",+B224)</f>
        <v>ブルースカイズ</v>
      </c>
      <c r="D223" s="49"/>
      <c r="E223" s="50"/>
      <c r="F223" s="48" t="str">
        <f>+IF(B226="","",+B226)</f>
        <v>渋谷レッドソックス</v>
      </c>
      <c r="G223" s="49"/>
      <c r="H223" s="50"/>
      <c r="I223" s="48" t="str">
        <f>+IF(B228="","",+B228)</f>
        <v>日本橋ファイターズ</v>
      </c>
      <c r="J223" s="49"/>
      <c r="K223" s="50"/>
      <c r="L223" s="48" t="str">
        <f>+IF(B230="","",+B230)</f>
        <v>KCRジャッカル</v>
      </c>
      <c r="M223" s="49"/>
      <c r="N223" s="50"/>
      <c r="O223" s="48" t="str">
        <f>+IF(B232="","",+B232)</f>
        <v>いちがやチーターズ</v>
      </c>
      <c r="P223" s="49"/>
      <c r="Q223" s="50"/>
      <c r="R223" s="48" t="str">
        <f>+IF(B234="","",+B234)</f>
        <v>大塚スネイクス</v>
      </c>
      <c r="S223" s="49"/>
      <c r="T223" s="50"/>
      <c r="U223" s="48" t="str">
        <f>+IF(B236="","",+B236)</f>
        <v>球友ジュニアーズ</v>
      </c>
      <c r="V223" s="49"/>
      <c r="W223" s="50"/>
      <c r="X223" s="15" t="s">
        <v>0</v>
      </c>
      <c r="Y223" s="9" t="s">
        <v>1</v>
      </c>
      <c r="Z223" s="9" t="s">
        <v>2</v>
      </c>
      <c r="AA223" s="7" t="s">
        <v>6</v>
      </c>
      <c r="AB223" s="8" t="s">
        <v>8</v>
      </c>
      <c r="AC223" s="8" t="s">
        <v>9</v>
      </c>
      <c r="AD223" s="8" t="s">
        <v>73</v>
      </c>
      <c r="AE223" s="7" t="s">
        <v>7</v>
      </c>
    </row>
    <row r="224" spans="1:31" ht="16" customHeight="1" x14ac:dyDescent="0.2">
      <c r="A224" s="37">
        <v>92</v>
      </c>
      <c r="B224" s="38" t="str">
        <f>IF(データ２!B184="","",VLOOKUP(A224,データ２!$A$2:$B$216,2))</f>
        <v>ブルースカイズ</v>
      </c>
      <c r="C224" s="40" t="s">
        <v>11</v>
      </c>
      <c r="D224" s="41"/>
      <c r="E224" s="42"/>
      <c r="F224" s="16" t="s">
        <v>119</v>
      </c>
      <c r="G224" s="17" t="s">
        <v>12</v>
      </c>
      <c r="H224" s="18">
        <v>1</v>
      </c>
      <c r="I224" s="16" t="s">
        <v>119</v>
      </c>
      <c r="J224" s="17" t="s">
        <v>12</v>
      </c>
      <c r="K224" s="18">
        <v>2</v>
      </c>
      <c r="L224" s="16" t="s">
        <v>119</v>
      </c>
      <c r="M224" s="17" t="s">
        <v>12</v>
      </c>
      <c r="N224" s="18">
        <v>3</v>
      </c>
      <c r="O224" s="16" t="s">
        <v>119</v>
      </c>
      <c r="P224" s="17" t="s">
        <v>12</v>
      </c>
      <c r="Q224" s="18">
        <v>4</v>
      </c>
      <c r="R224" s="16" t="s">
        <v>119</v>
      </c>
      <c r="S224" s="17" t="s">
        <v>12</v>
      </c>
      <c r="T224" s="18">
        <v>5</v>
      </c>
      <c r="U224" s="16" t="s">
        <v>119</v>
      </c>
      <c r="V224" s="17" t="s">
        <v>12</v>
      </c>
      <c r="W224" s="18">
        <v>6</v>
      </c>
      <c r="X224" s="46">
        <f>COUNTIF(C224:W225,"○")</f>
        <v>0</v>
      </c>
      <c r="Y224" s="35">
        <f>COUNTIF(C224:W225,"●")</f>
        <v>0</v>
      </c>
      <c r="Z224" s="35">
        <f>COUNTIF(C224:W225,"△")</f>
        <v>0</v>
      </c>
      <c r="AA224" s="35">
        <f t="shared" ref="AA224" si="234">+X224*3+Z224*1</f>
        <v>0</v>
      </c>
      <c r="AB224" s="35">
        <f>+E225+H225+K225+N225+Q225+T225+W225</f>
        <v>0</v>
      </c>
      <c r="AC224" s="35">
        <f t="shared" ref="AC224" si="235">C225+F225+I225+L225+O225+R225+U225</f>
        <v>0</v>
      </c>
      <c r="AD224" s="35">
        <f>+RANK(AA224,$AA$224:$AA$237,0)*100+RANK(AB224,$AB$224:$AB$237,1)*10+RANK(AC224,$AC$224:$AC$237,0)</f>
        <v>111</v>
      </c>
      <c r="AE224" s="35">
        <f>+RANK(AD224,$AD$224:$AD$237,1)</f>
        <v>1</v>
      </c>
    </row>
    <row r="225" spans="1:31" ht="16" customHeight="1" x14ac:dyDescent="0.2">
      <c r="A225" s="37"/>
      <c r="B225" s="39"/>
      <c r="C225" s="43"/>
      <c r="D225" s="44"/>
      <c r="E225" s="45"/>
      <c r="F225" s="19"/>
      <c r="G225" s="20" t="s">
        <v>12</v>
      </c>
      <c r="H225" s="21"/>
      <c r="I225" s="19"/>
      <c r="J225" s="20" t="s">
        <v>12</v>
      </c>
      <c r="K225" s="21"/>
      <c r="L225" s="19"/>
      <c r="M225" s="20" t="s">
        <v>12</v>
      </c>
      <c r="N225" s="21"/>
      <c r="O225" s="19"/>
      <c r="P225" s="20" t="s">
        <v>12</v>
      </c>
      <c r="Q225" s="21"/>
      <c r="R225" s="19"/>
      <c r="S225" s="20" t="s">
        <v>12</v>
      </c>
      <c r="T225" s="21"/>
      <c r="U225" s="19"/>
      <c r="V225" s="20" t="s">
        <v>12</v>
      </c>
      <c r="W225" s="21"/>
      <c r="X225" s="47"/>
      <c r="Y225" s="36"/>
      <c r="Z225" s="36"/>
      <c r="AA225" s="36"/>
      <c r="AB225" s="36"/>
      <c r="AC225" s="36"/>
      <c r="AD225" s="36"/>
      <c r="AE225" s="36"/>
    </row>
    <row r="226" spans="1:31" ht="16" customHeight="1" x14ac:dyDescent="0.2">
      <c r="A226" s="37">
        <v>93</v>
      </c>
      <c r="B226" s="38" t="str">
        <f>IF(データ２!B186="","",VLOOKUP(A226,データ２!$A$2:$B$216,2))</f>
        <v>渋谷レッドソックス</v>
      </c>
      <c r="C226" s="16" t="s">
        <v>119</v>
      </c>
      <c r="D226" s="17" t="s">
        <v>12</v>
      </c>
      <c r="E226" s="18">
        <v>1</v>
      </c>
      <c r="F226" s="40" t="s">
        <v>11</v>
      </c>
      <c r="G226" s="41"/>
      <c r="H226" s="42"/>
      <c r="I226" s="16" t="s">
        <v>119</v>
      </c>
      <c r="J226" s="17" t="s">
        <v>12</v>
      </c>
      <c r="K226" s="18">
        <v>7</v>
      </c>
      <c r="L226" s="16" t="s">
        <v>119</v>
      </c>
      <c r="M226" s="17" t="s">
        <v>12</v>
      </c>
      <c r="N226" s="18">
        <v>8</v>
      </c>
      <c r="O226" s="16" t="s">
        <v>119</v>
      </c>
      <c r="P226" s="17" t="s">
        <v>12</v>
      </c>
      <c r="Q226" s="18">
        <v>9</v>
      </c>
      <c r="R226" s="16" t="s">
        <v>119</v>
      </c>
      <c r="S226" s="17" t="s">
        <v>12</v>
      </c>
      <c r="T226" s="18">
        <v>10</v>
      </c>
      <c r="U226" s="16" t="s">
        <v>119</v>
      </c>
      <c r="V226" s="17" t="s">
        <v>12</v>
      </c>
      <c r="W226" s="18">
        <v>11</v>
      </c>
      <c r="X226" s="46">
        <f>COUNTIF(C226:W227,"○")</f>
        <v>0</v>
      </c>
      <c r="Y226" s="35">
        <f>COUNTIF(C226:W227,"●")</f>
        <v>0</v>
      </c>
      <c r="Z226" s="35">
        <f>COUNTIF(C226:W227,"△")</f>
        <v>0</v>
      </c>
      <c r="AA226" s="35">
        <f t="shared" ref="AA226" si="236">+X226*3+Z226*1</f>
        <v>0</v>
      </c>
      <c r="AB226" s="35">
        <f>+E227+H227+K227+N227+Q227+T227+W227</f>
        <v>0</v>
      </c>
      <c r="AC226" s="35">
        <f t="shared" ref="AC226" si="237">C227+F227+I227+L227+O227+R227+U227</f>
        <v>0</v>
      </c>
      <c r="AD226" s="35">
        <f t="shared" ref="AD226" si="238">+RANK(AA226,$AA$224:$AA$237,0)*100+RANK(AB226,$AB$224:$AB$237,1)*10+RANK(AC226,$AC$224:$AC$237,0)</f>
        <v>111</v>
      </c>
      <c r="AE226" s="35">
        <f t="shared" ref="AE226" si="239">+RANK(AD226,$AD$224:$AD$237,1)</f>
        <v>1</v>
      </c>
    </row>
    <row r="227" spans="1:31" ht="16" customHeight="1" x14ac:dyDescent="0.2">
      <c r="A227" s="37"/>
      <c r="B227" s="39"/>
      <c r="C227" s="19"/>
      <c r="D227" s="20" t="s">
        <v>12</v>
      </c>
      <c r="E227" s="21"/>
      <c r="F227" s="43"/>
      <c r="G227" s="44"/>
      <c r="H227" s="45"/>
      <c r="I227" s="19"/>
      <c r="J227" s="20" t="s">
        <v>12</v>
      </c>
      <c r="K227" s="21"/>
      <c r="L227" s="19"/>
      <c r="M227" s="20" t="s">
        <v>12</v>
      </c>
      <c r="N227" s="21"/>
      <c r="O227" s="19"/>
      <c r="P227" s="20" t="s">
        <v>12</v>
      </c>
      <c r="Q227" s="21"/>
      <c r="R227" s="19"/>
      <c r="S227" s="20" t="s">
        <v>12</v>
      </c>
      <c r="T227" s="21"/>
      <c r="U227" s="19"/>
      <c r="V227" s="20" t="s">
        <v>12</v>
      </c>
      <c r="W227" s="21"/>
      <c r="X227" s="47"/>
      <c r="Y227" s="36"/>
      <c r="Z227" s="36"/>
      <c r="AA227" s="36"/>
      <c r="AB227" s="36"/>
      <c r="AC227" s="36"/>
      <c r="AD227" s="36"/>
      <c r="AE227" s="36"/>
    </row>
    <row r="228" spans="1:31" ht="16" customHeight="1" x14ac:dyDescent="0.2">
      <c r="A228" s="37">
        <v>94</v>
      </c>
      <c r="B228" s="38" t="str">
        <f>IF(データ２!B188="","",VLOOKUP(A228,データ２!$A$2:$B$216,2))</f>
        <v>日本橋ファイターズ</v>
      </c>
      <c r="C228" s="16" t="s">
        <v>119</v>
      </c>
      <c r="D228" s="17" t="s">
        <v>12</v>
      </c>
      <c r="E228" s="18">
        <v>2</v>
      </c>
      <c r="F228" s="16" t="s">
        <v>119</v>
      </c>
      <c r="G228" s="17" t="s">
        <v>12</v>
      </c>
      <c r="H228" s="18">
        <v>7</v>
      </c>
      <c r="I228" s="40" t="s">
        <v>11</v>
      </c>
      <c r="J228" s="41"/>
      <c r="K228" s="42"/>
      <c r="L228" s="16" t="s">
        <v>119</v>
      </c>
      <c r="M228" s="17" t="s">
        <v>12</v>
      </c>
      <c r="N228" s="18">
        <v>12</v>
      </c>
      <c r="O228" s="16" t="s">
        <v>119</v>
      </c>
      <c r="P228" s="17" t="s">
        <v>12</v>
      </c>
      <c r="Q228" s="18">
        <v>13</v>
      </c>
      <c r="R228" s="16" t="s">
        <v>119</v>
      </c>
      <c r="S228" s="17" t="s">
        <v>12</v>
      </c>
      <c r="T228" s="18">
        <v>14</v>
      </c>
      <c r="U228" s="16" t="s">
        <v>119</v>
      </c>
      <c r="V228" s="17" t="s">
        <v>12</v>
      </c>
      <c r="W228" s="18">
        <v>15</v>
      </c>
      <c r="X228" s="46">
        <f>COUNTIF(C228:W229,"○")</f>
        <v>0</v>
      </c>
      <c r="Y228" s="35">
        <f>COUNTIF(C228:W229,"●")</f>
        <v>0</v>
      </c>
      <c r="Z228" s="35">
        <f>COUNTIF(C228:W229,"△")</f>
        <v>0</v>
      </c>
      <c r="AA228" s="35">
        <f t="shared" ref="AA228" si="240">+X228*3+Z228*1</f>
        <v>0</v>
      </c>
      <c r="AB228" s="35">
        <f>+E229+H229+K229+N229+Q229+T229+W229</f>
        <v>0</v>
      </c>
      <c r="AC228" s="35">
        <f t="shared" ref="AC228" si="241">C229+F229+I229+L229+O229+R229+U229</f>
        <v>0</v>
      </c>
      <c r="AD228" s="35">
        <f t="shared" ref="AD228" si="242">+RANK(AA228,$AA$224:$AA$237,0)*100+RANK(AB228,$AB$224:$AB$237,1)*10+RANK(AC228,$AC$224:$AC$237,0)</f>
        <v>111</v>
      </c>
      <c r="AE228" s="35">
        <f t="shared" ref="AE228" si="243">+RANK(AD228,$AD$224:$AD$237,1)</f>
        <v>1</v>
      </c>
    </row>
    <row r="229" spans="1:31" ht="16" customHeight="1" x14ac:dyDescent="0.2">
      <c r="A229" s="37"/>
      <c r="B229" s="39"/>
      <c r="C229" s="19"/>
      <c r="D229" s="20" t="s">
        <v>12</v>
      </c>
      <c r="E229" s="21"/>
      <c r="F229" s="19"/>
      <c r="G229" s="20" t="s">
        <v>12</v>
      </c>
      <c r="H229" s="21"/>
      <c r="I229" s="43"/>
      <c r="J229" s="44"/>
      <c r="K229" s="45"/>
      <c r="L229" s="19"/>
      <c r="M229" s="20" t="s">
        <v>12</v>
      </c>
      <c r="N229" s="21"/>
      <c r="O229" s="19"/>
      <c r="P229" s="20" t="s">
        <v>12</v>
      </c>
      <c r="Q229" s="21"/>
      <c r="R229" s="19"/>
      <c r="S229" s="20" t="s">
        <v>12</v>
      </c>
      <c r="T229" s="21"/>
      <c r="U229" s="19"/>
      <c r="V229" s="20" t="s">
        <v>12</v>
      </c>
      <c r="W229" s="21"/>
      <c r="X229" s="47"/>
      <c r="Y229" s="36"/>
      <c r="Z229" s="36"/>
      <c r="AA229" s="36"/>
      <c r="AB229" s="36"/>
      <c r="AC229" s="36"/>
      <c r="AD229" s="36"/>
      <c r="AE229" s="36"/>
    </row>
    <row r="230" spans="1:31" ht="16" customHeight="1" x14ac:dyDescent="0.2">
      <c r="A230" s="37">
        <v>95</v>
      </c>
      <c r="B230" s="38" t="str">
        <f>IF(データ２!B190="","",VLOOKUP(A230,データ２!$A$2:$B$216,2))</f>
        <v>KCRジャッカル</v>
      </c>
      <c r="C230" s="16" t="s">
        <v>119</v>
      </c>
      <c r="D230" s="17" t="s">
        <v>12</v>
      </c>
      <c r="E230" s="18">
        <v>3</v>
      </c>
      <c r="F230" s="16" t="s">
        <v>119</v>
      </c>
      <c r="G230" s="17" t="s">
        <v>12</v>
      </c>
      <c r="H230" s="18">
        <v>8</v>
      </c>
      <c r="I230" s="16" t="s">
        <v>119</v>
      </c>
      <c r="J230" s="17" t="s">
        <v>12</v>
      </c>
      <c r="K230" s="18">
        <v>12</v>
      </c>
      <c r="L230" s="40" t="s">
        <v>11</v>
      </c>
      <c r="M230" s="41"/>
      <c r="N230" s="42"/>
      <c r="O230" s="16" t="s">
        <v>119</v>
      </c>
      <c r="P230" s="17" t="s">
        <v>12</v>
      </c>
      <c r="Q230" s="18">
        <v>16</v>
      </c>
      <c r="R230" s="16" t="s">
        <v>119</v>
      </c>
      <c r="S230" s="17" t="s">
        <v>12</v>
      </c>
      <c r="T230" s="18">
        <v>17</v>
      </c>
      <c r="U230" s="16" t="s">
        <v>119</v>
      </c>
      <c r="V230" s="17" t="s">
        <v>12</v>
      </c>
      <c r="W230" s="18">
        <v>18</v>
      </c>
      <c r="X230" s="46">
        <f>COUNTIF(C230:W231,"○")</f>
        <v>0</v>
      </c>
      <c r="Y230" s="35">
        <f>COUNTIF(C230:W231,"●")</f>
        <v>0</v>
      </c>
      <c r="Z230" s="35">
        <f>COUNTIF(C230:W231,"△")</f>
        <v>0</v>
      </c>
      <c r="AA230" s="35">
        <f t="shared" ref="AA230" si="244">+X230*3+Z230*1</f>
        <v>0</v>
      </c>
      <c r="AB230" s="35">
        <f>+E231+H231+K231+N231+Q231+T231+W231</f>
        <v>0</v>
      </c>
      <c r="AC230" s="35">
        <f t="shared" ref="AC230" si="245">C231+F231+I231+L231+O231+R231+U231</f>
        <v>0</v>
      </c>
      <c r="AD230" s="35">
        <f t="shared" ref="AD230" si="246">+RANK(AA230,$AA$224:$AA$237,0)*100+RANK(AB230,$AB$224:$AB$237,1)*10+RANK(AC230,$AC$224:$AC$237,0)</f>
        <v>111</v>
      </c>
      <c r="AE230" s="35">
        <f t="shared" ref="AE230" si="247">+RANK(AD230,$AD$224:$AD$237,1)</f>
        <v>1</v>
      </c>
    </row>
    <row r="231" spans="1:31" ht="16" customHeight="1" x14ac:dyDescent="0.2">
      <c r="A231" s="37"/>
      <c r="B231" s="39"/>
      <c r="C231" s="19"/>
      <c r="D231" s="20" t="s">
        <v>12</v>
      </c>
      <c r="E231" s="21"/>
      <c r="F231" s="19"/>
      <c r="G231" s="20" t="s">
        <v>12</v>
      </c>
      <c r="H231" s="21"/>
      <c r="I231" s="19"/>
      <c r="J231" s="20" t="s">
        <v>12</v>
      </c>
      <c r="K231" s="21"/>
      <c r="L231" s="43"/>
      <c r="M231" s="44"/>
      <c r="N231" s="45"/>
      <c r="O231" s="19"/>
      <c r="P231" s="20" t="s">
        <v>12</v>
      </c>
      <c r="Q231" s="21"/>
      <c r="R231" s="19"/>
      <c r="S231" s="20" t="s">
        <v>12</v>
      </c>
      <c r="T231" s="21"/>
      <c r="U231" s="19"/>
      <c r="V231" s="20" t="s">
        <v>12</v>
      </c>
      <c r="W231" s="21"/>
      <c r="X231" s="47"/>
      <c r="Y231" s="36"/>
      <c r="Z231" s="36"/>
      <c r="AA231" s="36"/>
      <c r="AB231" s="36"/>
      <c r="AC231" s="36"/>
      <c r="AD231" s="36"/>
      <c r="AE231" s="36"/>
    </row>
    <row r="232" spans="1:31" ht="16" customHeight="1" x14ac:dyDescent="0.2">
      <c r="A232" s="37">
        <v>96</v>
      </c>
      <c r="B232" s="38" t="str">
        <f>IF(データ２!B192="","",VLOOKUP(A232,データ２!$A$2:$B$216,2))</f>
        <v>いちがやチーターズ</v>
      </c>
      <c r="C232" s="16" t="s">
        <v>119</v>
      </c>
      <c r="D232" s="17" t="s">
        <v>12</v>
      </c>
      <c r="E232" s="18">
        <v>4</v>
      </c>
      <c r="F232" s="16" t="s">
        <v>119</v>
      </c>
      <c r="G232" s="17" t="s">
        <v>12</v>
      </c>
      <c r="H232" s="18">
        <v>9</v>
      </c>
      <c r="I232" s="16" t="s">
        <v>119</v>
      </c>
      <c r="J232" s="17" t="s">
        <v>12</v>
      </c>
      <c r="K232" s="18">
        <v>13</v>
      </c>
      <c r="L232" s="16" t="s">
        <v>119</v>
      </c>
      <c r="M232" s="17" t="s">
        <v>12</v>
      </c>
      <c r="N232" s="18">
        <v>16</v>
      </c>
      <c r="O232" s="40" t="s">
        <v>11</v>
      </c>
      <c r="P232" s="41"/>
      <c r="Q232" s="42"/>
      <c r="R232" s="16" t="s">
        <v>119</v>
      </c>
      <c r="S232" s="17" t="s">
        <v>12</v>
      </c>
      <c r="T232" s="18">
        <v>19</v>
      </c>
      <c r="U232" s="16" t="s">
        <v>119</v>
      </c>
      <c r="V232" s="17" t="s">
        <v>12</v>
      </c>
      <c r="W232" s="18">
        <v>20</v>
      </c>
      <c r="X232" s="46">
        <f>COUNTIF(C232:W233,"○")</f>
        <v>0</v>
      </c>
      <c r="Y232" s="35">
        <f>COUNTIF(C232:W233,"●")</f>
        <v>0</v>
      </c>
      <c r="Z232" s="35">
        <f>COUNTIF(C232:W233,"△")</f>
        <v>0</v>
      </c>
      <c r="AA232" s="35">
        <f t="shared" ref="AA232" si="248">+X232*3+Z232*1</f>
        <v>0</v>
      </c>
      <c r="AB232" s="35">
        <f>+E233+H233+K233+N233+Q233+T233+W233</f>
        <v>0</v>
      </c>
      <c r="AC232" s="35">
        <f t="shared" ref="AC232:AC236" si="249">C233+F233+I233+L233+O233+R233+U233</f>
        <v>0</v>
      </c>
      <c r="AD232" s="35">
        <f t="shared" ref="AD232" si="250">+RANK(AA232,$AA$224:$AA$237,0)*100+RANK(AB232,$AB$224:$AB$237,1)*10+RANK(AC232,$AC$224:$AC$237,0)</f>
        <v>111</v>
      </c>
      <c r="AE232" s="35">
        <f t="shared" ref="AE232" si="251">+RANK(AD232,$AD$224:$AD$237,1)</f>
        <v>1</v>
      </c>
    </row>
    <row r="233" spans="1:31" ht="16" customHeight="1" x14ac:dyDescent="0.2">
      <c r="A233" s="37"/>
      <c r="B233" s="39"/>
      <c r="C233" s="19"/>
      <c r="D233" s="20" t="s">
        <v>12</v>
      </c>
      <c r="E233" s="21"/>
      <c r="F233" s="19"/>
      <c r="G233" s="20" t="s">
        <v>12</v>
      </c>
      <c r="H233" s="21"/>
      <c r="I233" s="19"/>
      <c r="J233" s="20" t="s">
        <v>12</v>
      </c>
      <c r="K233" s="21"/>
      <c r="L233" s="19"/>
      <c r="M233" s="20" t="s">
        <v>12</v>
      </c>
      <c r="N233" s="21"/>
      <c r="O233" s="43"/>
      <c r="P233" s="44"/>
      <c r="Q233" s="45"/>
      <c r="R233" s="19"/>
      <c r="S233" s="20" t="s">
        <v>12</v>
      </c>
      <c r="T233" s="21"/>
      <c r="U233" s="19"/>
      <c r="V233" s="20" t="s">
        <v>12</v>
      </c>
      <c r="W233" s="21"/>
      <c r="X233" s="47"/>
      <c r="Y233" s="36"/>
      <c r="Z233" s="36"/>
      <c r="AA233" s="36"/>
      <c r="AB233" s="36"/>
      <c r="AC233" s="36"/>
      <c r="AD233" s="36"/>
      <c r="AE233" s="36"/>
    </row>
    <row r="234" spans="1:31" ht="16" customHeight="1" x14ac:dyDescent="0.2">
      <c r="A234" s="37">
        <v>97</v>
      </c>
      <c r="B234" s="38" t="str">
        <f>IF(データ２!B194="","",VLOOKUP(A234,データ２!$A$2:$B$216,2))</f>
        <v>大塚スネイクス</v>
      </c>
      <c r="C234" s="16" t="s">
        <v>119</v>
      </c>
      <c r="D234" s="17" t="s">
        <v>12</v>
      </c>
      <c r="E234" s="18">
        <v>5</v>
      </c>
      <c r="F234" s="16" t="s">
        <v>119</v>
      </c>
      <c r="G234" s="17" t="s">
        <v>12</v>
      </c>
      <c r="H234" s="18">
        <v>10</v>
      </c>
      <c r="I234" s="16" t="s">
        <v>119</v>
      </c>
      <c r="J234" s="17" t="s">
        <v>12</v>
      </c>
      <c r="K234" s="18">
        <v>14</v>
      </c>
      <c r="L234" s="16" t="s">
        <v>119</v>
      </c>
      <c r="M234" s="17" t="s">
        <v>12</v>
      </c>
      <c r="N234" s="18">
        <v>17</v>
      </c>
      <c r="O234" s="16" t="s">
        <v>119</v>
      </c>
      <c r="P234" s="17" t="s">
        <v>12</v>
      </c>
      <c r="Q234" s="18">
        <v>19</v>
      </c>
      <c r="R234" s="40" t="s">
        <v>11</v>
      </c>
      <c r="S234" s="41"/>
      <c r="T234" s="42"/>
      <c r="U234" s="16" t="s">
        <v>119</v>
      </c>
      <c r="V234" s="17" t="s">
        <v>12</v>
      </c>
      <c r="W234" s="18">
        <v>21</v>
      </c>
      <c r="X234" s="46">
        <f>COUNTIF(C234:W235,"○")</f>
        <v>0</v>
      </c>
      <c r="Y234" s="35">
        <f>COUNTIF(C234:W235,"●")</f>
        <v>0</v>
      </c>
      <c r="Z234" s="35">
        <f>COUNTIF(C234:W235,"△")</f>
        <v>0</v>
      </c>
      <c r="AA234" s="35">
        <f t="shared" ref="AA234" si="252">+X234*3+Z234*1</f>
        <v>0</v>
      </c>
      <c r="AB234" s="35">
        <f>+E235+H235+K235+N235+Q235+T235+W235</f>
        <v>0</v>
      </c>
      <c r="AC234" s="35">
        <f t="shared" si="249"/>
        <v>0</v>
      </c>
      <c r="AD234" s="35">
        <f t="shared" ref="AD234" si="253">+RANK(AA234,$AA$224:$AA$237,0)*100+RANK(AB234,$AB$224:$AB$237,1)*10+RANK(AC234,$AC$224:$AC$237,0)</f>
        <v>111</v>
      </c>
      <c r="AE234" s="35">
        <f t="shared" ref="AE234" si="254">+RANK(AD234,$AD$224:$AD$237,1)</f>
        <v>1</v>
      </c>
    </row>
    <row r="235" spans="1:31" ht="16" customHeight="1" x14ac:dyDescent="0.2">
      <c r="A235" s="37"/>
      <c r="B235" s="39"/>
      <c r="C235" s="19"/>
      <c r="D235" s="20" t="s">
        <v>12</v>
      </c>
      <c r="E235" s="21"/>
      <c r="F235" s="19"/>
      <c r="G235" s="20" t="s">
        <v>12</v>
      </c>
      <c r="H235" s="21"/>
      <c r="I235" s="19"/>
      <c r="J235" s="20" t="s">
        <v>12</v>
      </c>
      <c r="K235" s="21"/>
      <c r="L235" s="19"/>
      <c r="M235" s="20" t="s">
        <v>12</v>
      </c>
      <c r="N235" s="21"/>
      <c r="O235" s="19"/>
      <c r="P235" s="20" t="s">
        <v>12</v>
      </c>
      <c r="Q235" s="21"/>
      <c r="R235" s="43"/>
      <c r="S235" s="44"/>
      <c r="T235" s="45"/>
      <c r="U235" s="19"/>
      <c r="V235" s="20" t="s">
        <v>12</v>
      </c>
      <c r="W235" s="21"/>
      <c r="X235" s="47"/>
      <c r="Y235" s="36"/>
      <c r="Z235" s="36"/>
      <c r="AA235" s="36"/>
      <c r="AB235" s="36"/>
      <c r="AC235" s="36"/>
      <c r="AD235" s="36"/>
      <c r="AE235" s="36"/>
    </row>
    <row r="236" spans="1:31" ht="16" customHeight="1" x14ac:dyDescent="0.2">
      <c r="A236" s="37">
        <v>98</v>
      </c>
      <c r="B236" s="38" t="str">
        <f>IF(データ２!B196="","",VLOOKUP(A236,データ２!$A$2:$B$216,2))</f>
        <v>球友ジュニアーズ</v>
      </c>
      <c r="C236" s="16" t="s">
        <v>119</v>
      </c>
      <c r="D236" s="17" t="s">
        <v>12</v>
      </c>
      <c r="E236" s="18">
        <v>6</v>
      </c>
      <c r="F236" s="16" t="s">
        <v>119</v>
      </c>
      <c r="G236" s="17" t="s">
        <v>12</v>
      </c>
      <c r="H236" s="18">
        <v>11</v>
      </c>
      <c r="I236" s="16" t="s">
        <v>119</v>
      </c>
      <c r="J236" s="17" t="s">
        <v>12</v>
      </c>
      <c r="K236" s="18">
        <v>15</v>
      </c>
      <c r="L236" s="16" t="s">
        <v>119</v>
      </c>
      <c r="M236" s="17" t="s">
        <v>12</v>
      </c>
      <c r="N236" s="18">
        <v>18</v>
      </c>
      <c r="O236" s="16" t="s">
        <v>119</v>
      </c>
      <c r="P236" s="17" t="s">
        <v>12</v>
      </c>
      <c r="Q236" s="18">
        <v>20</v>
      </c>
      <c r="R236" s="16" t="s">
        <v>119</v>
      </c>
      <c r="S236" s="17" t="s">
        <v>12</v>
      </c>
      <c r="T236" s="18">
        <v>21</v>
      </c>
      <c r="U236" s="40" t="s">
        <v>11</v>
      </c>
      <c r="V236" s="41"/>
      <c r="W236" s="42"/>
      <c r="X236" s="46">
        <f>COUNTIF(C236:W237,"○")</f>
        <v>0</v>
      </c>
      <c r="Y236" s="35">
        <f>COUNTIF(C236:W237,"●")</f>
        <v>0</v>
      </c>
      <c r="Z236" s="35">
        <f>COUNTIF(C236:W237,"△")</f>
        <v>0</v>
      </c>
      <c r="AA236" s="35">
        <f t="shared" ref="AA236" si="255">+X236*3+Z236*1</f>
        <v>0</v>
      </c>
      <c r="AB236" s="35">
        <f>+E237+H237+K237+N237+Q237+T237+W237</f>
        <v>0</v>
      </c>
      <c r="AC236" s="35">
        <f t="shared" si="249"/>
        <v>0</v>
      </c>
      <c r="AD236" s="35">
        <f t="shared" ref="AD236" si="256">+RANK(AA236,$AA$224:$AA$237,0)*100+RANK(AB236,$AB$224:$AB$237,1)*10+RANK(AC236,$AC$224:$AC$237,0)</f>
        <v>111</v>
      </c>
      <c r="AE236" s="35">
        <f t="shared" ref="AE236" si="257">+RANK(AD236,$AD$224:$AD$237,1)</f>
        <v>1</v>
      </c>
    </row>
    <row r="237" spans="1:31" ht="16" customHeight="1" x14ac:dyDescent="0.2">
      <c r="A237" s="37"/>
      <c r="B237" s="39"/>
      <c r="C237" s="19"/>
      <c r="D237" s="20" t="s">
        <v>12</v>
      </c>
      <c r="E237" s="21"/>
      <c r="F237" s="19"/>
      <c r="G237" s="20" t="s">
        <v>12</v>
      </c>
      <c r="H237" s="21"/>
      <c r="I237" s="19"/>
      <c r="J237" s="20" t="s">
        <v>12</v>
      </c>
      <c r="K237" s="21"/>
      <c r="L237" s="19"/>
      <c r="M237" s="20" t="s">
        <v>12</v>
      </c>
      <c r="N237" s="21"/>
      <c r="O237" s="19"/>
      <c r="P237" s="20" t="s">
        <v>12</v>
      </c>
      <c r="Q237" s="21"/>
      <c r="R237" s="19"/>
      <c r="S237" s="20" t="s">
        <v>12</v>
      </c>
      <c r="T237" s="21"/>
      <c r="U237" s="43"/>
      <c r="V237" s="44"/>
      <c r="W237" s="45"/>
      <c r="X237" s="47"/>
      <c r="Y237" s="36"/>
      <c r="Z237" s="36"/>
      <c r="AA237" s="36"/>
      <c r="AB237" s="36"/>
      <c r="AC237" s="36"/>
      <c r="AD237" s="36"/>
      <c r="AE237" s="36"/>
    </row>
    <row r="239" spans="1:31" ht="16" x14ac:dyDescent="0.35">
      <c r="AA239" s="56"/>
      <c r="AB239" s="56">
        <f t="shared" ref="AB239:AE239" si="258">SUM(AB3:AB237)</f>
        <v>0</v>
      </c>
      <c r="AC239" s="56">
        <f t="shared" si="258"/>
        <v>0</v>
      </c>
    </row>
  </sheetData>
  <mergeCells count="1176">
    <mergeCell ref="AA202:AA203"/>
    <mergeCell ref="AB202:AB203"/>
    <mergeCell ref="AC202:AC203"/>
    <mergeCell ref="AE202:AE203"/>
    <mergeCell ref="AD200:AD201"/>
    <mergeCell ref="AD202:AD203"/>
    <mergeCell ref="AA196:AA197"/>
    <mergeCell ref="AB196:AB197"/>
    <mergeCell ref="AC196:AC197"/>
    <mergeCell ref="AD196:AD197"/>
    <mergeCell ref="AE196:AE197"/>
    <mergeCell ref="A198:A199"/>
    <mergeCell ref="B198:B199"/>
    <mergeCell ref="O198:Q199"/>
    <mergeCell ref="X198:X199"/>
    <mergeCell ref="Y198:Y199"/>
    <mergeCell ref="Z198:Z199"/>
    <mergeCell ref="AA198:AA199"/>
    <mergeCell ref="AB198:AB199"/>
    <mergeCell ref="AC198:AC199"/>
    <mergeCell ref="AD198:AD199"/>
    <mergeCell ref="AE198:AE199"/>
    <mergeCell ref="A200:A201"/>
    <mergeCell ref="B200:B201"/>
    <mergeCell ref="R200:T201"/>
    <mergeCell ref="X200:X201"/>
    <mergeCell ref="Y200:Y201"/>
    <mergeCell ref="Z200:Z201"/>
    <mergeCell ref="AA200:AA201"/>
    <mergeCell ref="AB200:AB201"/>
    <mergeCell ref="AC200:AC201"/>
    <mergeCell ref="AE200:AE201"/>
    <mergeCell ref="AB190:AB191"/>
    <mergeCell ref="AC190:AC191"/>
    <mergeCell ref="Y192:Y193"/>
    <mergeCell ref="Z192:Z193"/>
    <mergeCell ref="AA192:AA193"/>
    <mergeCell ref="AB192:AB193"/>
    <mergeCell ref="AC192:AC193"/>
    <mergeCell ref="AD192:AD193"/>
    <mergeCell ref="C206:E206"/>
    <mergeCell ref="F206:H206"/>
    <mergeCell ref="I206:K206"/>
    <mergeCell ref="L206:N206"/>
    <mergeCell ref="O206:Q206"/>
    <mergeCell ref="R206:T206"/>
    <mergeCell ref="U206:W206"/>
    <mergeCell ref="A207:A208"/>
    <mergeCell ref="B207:B208"/>
    <mergeCell ref="C207:E208"/>
    <mergeCell ref="X207:X208"/>
    <mergeCell ref="A196:A197"/>
    <mergeCell ref="B196:B197"/>
    <mergeCell ref="L196:N197"/>
    <mergeCell ref="X196:X197"/>
    <mergeCell ref="Y196:Y197"/>
    <mergeCell ref="Z196:Z197"/>
    <mergeCell ref="A202:A203"/>
    <mergeCell ref="B202:B203"/>
    <mergeCell ref="U202:W203"/>
    <mergeCell ref="X202:X203"/>
    <mergeCell ref="Y202:Y203"/>
    <mergeCell ref="Z202:Z203"/>
    <mergeCell ref="Y207:Y208"/>
    <mergeCell ref="A183:A184"/>
    <mergeCell ref="B183:B184"/>
    <mergeCell ref="R183:T184"/>
    <mergeCell ref="X183:X184"/>
    <mergeCell ref="Y183:Y184"/>
    <mergeCell ref="Z183:Z184"/>
    <mergeCell ref="AA183:AA184"/>
    <mergeCell ref="AB183:AB184"/>
    <mergeCell ref="AC183:AC184"/>
    <mergeCell ref="AD183:AD184"/>
    <mergeCell ref="AE183:AE184"/>
    <mergeCell ref="X179:X180"/>
    <mergeCell ref="Y179:Y180"/>
    <mergeCell ref="Z179:Z180"/>
    <mergeCell ref="A179:A180"/>
    <mergeCell ref="B179:B180"/>
    <mergeCell ref="A185:A186"/>
    <mergeCell ref="B185:B186"/>
    <mergeCell ref="U185:W186"/>
    <mergeCell ref="X185:X186"/>
    <mergeCell ref="Y185:Y186"/>
    <mergeCell ref="Z185:Z186"/>
    <mergeCell ref="AA185:AA186"/>
    <mergeCell ref="AB185:AB186"/>
    <mergeCell ref="AC185:AC186"/>
    <mergeCell ref="AD185:AD186"/>
    <mergeCell ref="AE185:AE186"/>
    <mergeCell ref="A177:A178"/>
    <mergeCell ref="B177:B178"/>
    <mergeCell ref="I177:K178"/>
    <mergeCell ref="X177:X178"/>
    <mergeCell ref="Y177:Y178"/>
    <mergeCell ref="Z177:Z178"/>
    <mergeCell ref="AA177:AA178"/>
    <mergeCell ref="AB177:AB178"/>
    <mergeCell ref="AC177:AC178"/>
    <mergeCell ref="AD177:AD178"/>
    <mergeCell ref="AE177:AE178"/>
    <mergeCell ref="AA179:AA180"/>
    <mergeCell ref="AB179:AB180"/>
    <mergeCell ref="AC179:AC180"/>
    <mergeCell ref="AD179:AD180"/>
    <mergeCell ref="AE179:AE180"/>
    <mergeCell ref="A181:A182"/>
    <mergeCell ref="B181:B182"/>
    <mergeCell ref="O181:Q182"/>
    <mergeCell ref="X181:X182"/>
    <mergeCell ref="Y181:Y182"/>
    <mergeCell ref="Z181:Z182"/>
    <mergeCell ref="AA181:AA182"/>
    <mergeCell ref="AB181:AB182"/>
    <mergeCell ref="AC181:AC182"/>
    <mergeCell ref="AD181:AD182"/>
    <mergeCell ref="AE181:AE182"/>
    <mergeCell ref="L179:N180"/>
    <mergeCell ref="A173:A174"/>
    <mergeCell ref="B173:B174"/>
    <mergeCell ref="C173:E174"/>
    <mergeCell ref="X173:X174"/>
    <mergeCell ref="Y173:Y174"/>
    <mergeCell ref="Z173:Z174"/>
    <mergeCell ref="AA173:AA174"/>
    <mergeCell ref="AB173:AB174"/>
    <mergeCell ref="AC173:AC174"/>
    <mergeCell ref="AD173:AD174"/>
    <mergeCell ref="AE173:AE174"/>
    <mergeCell ref="A175:A176"/>
    <mergeCell ref="B175:B176"/>
    <mergeCell ref="F175:H176"/>
    <mergeCell ref="X175:X176"/>
    <mergeCell ref="Y175:Y176"/>
    <mergeCell ref="Z175:Z176"/>
    <mergeCell ref="AA175:AA176"/>
    <mergeCell ref="AB175:AB176"/>
    <mergeCell ref="AC175:AC176"/>
    <mergeCell ref="AD175:AD176"/>
    <mergeCell ref="AE175:AE176"/>
    <mergeCell ref="A168:A169"/>
    <mergeCell ref="B168:B169"/>
    <mergeCell ref="U168:W169"/>
    <mergeCell ref="X168:X169"/>
    <mergeCell ref="Y168:Y169"/>
    <mergeCell ref="Z168:Z169"/>
    <mergeCell ref="AA168:AA169"/>
    <mergeCell ref="AB168:AB169"/>
    <mergeCell ref="AC168:AC169"/>
    <mergeCell ref="AD168:AD169"/>
    <mergeCell ref="AE168:AE169"/>
    <mergeCell ref="C172:E172"/>
    <mergeCell ref="F172:H172"/>
    <mergeCell ref="I172:K172"/>
    <mergeCell ref="L172:N172"/>
    <mergeCell ref="O172:Q172"/>
    <mergeCell ref="R172:T172"/>
    <mergeCell ref="U172:W172"/>
    <mergeCell ref="O164:Q165"/>
    <mergeCell ref="X164:X165"/>
    <mergeCell ref="Y164:Y165"/>
    <mergeCell ref="Z164:Z165"/>
    <mergeCell ref="AA164:AA165"/>
    <mergeCell ref="AB164:AB165"/>
    <mergeCell ref="AC164:AC165"/>
    <mergeCell ref="AD164:AD165"/>
    <mergeCell ref="AE164:AE165"/>
    <mergeCell ref="A166:A167"/>
    <mergeCell ref="B166:B167"/>
    <mergeCell ref="R166:T167"/>
    <mergeCell ref="X166:X167"/>
    <mergeCell ref="Y166:Y167"/>
    <mergeCell ref="Z166:Z167"/>
    <mergeCell ref="AA166:AA167"/>
    <mergeCell ref="AB166:AB167"/>
    <mergeCell ref="AC166:AC167"/>
    <mergeCell ref="AD166:AD167"/>
    <mergeCell ref="AE166:AE167"/>
    <mergeCell ref="A164:A165"/>
    <mergeCell ref="B164:B165"/>
    <mergeCell ref="A149:A150"/>
    <mergeCell ref="B149:B150"/>
    <mergeCell ref="R149:T150"/>
    <mergeCell ref="X149:X150"/>
    <mergeCell ref="Y149:Y150"/>
    <mergeCell ref="Z149:Z150"/>
    <mergeCell ref="AA149:AA150"/>
    <mergeCell ref="AB149:AB150"/>
    <mergeCell ref="AC149:AC150"/>
    <mergeCell ref="AD149:AD150"/>
    <mergeCell ref="AE149:AE150"/>
    <mergeCell ref="AC160:AC161"/>
    <mergeCell ref="A162:A163"/>
    <mergeCell ref="B162:B163"/>
    <mergeCell ref="L162:N163"/>
    <mergeCell ref="X162:X163"/>
    <mergeCell ref="Y162:Y163"/>
    <mergeCell ref="Z162:Z163"/>
    <mergeCell ref="AA162:AA163"/>
    <mergeCell ref="AB162:AB163"/>
    <mergeCell ref="AC162:AC163"/>
    <mergeCell ref="AD162:AD163"/>
    <mergeCell ref="AE162:AE163"/>
    <mergeCell ref="AD151:AD152"/>
    <mergeCell ref="AE151:AE152"/>
    <mergeCell ref="C155:E155"/>
    <mergeCell ref="AD160:AD161"/>
    <mergeCell ref="AE160:AE161"/>
    <mergeCell ref="A158:A159"/>
    <mergeCell ref="B158:B159"/>
    <mergeCell ref="X158:X159"/>
    <mergeCell ref="Y158:Y159"/>
    <mergeCell ref="A143:A144"/>
    <mergeCell ref="B143:B144"/>
    <mergeCell ref="I143:K144"/>
    <mergeCell ref="X143:X144"/>
    <mergeCell ref="Y143:Y144"/>
    <mergeCell ref="Z143:Z144"/>
    <mergeCell ref="AA143:AA144"/>
    <mergeCell ref="AB143:AB144"/>
    <mergeCell ref="AC143:AC144"/>
    <mergeCell ref="AD143:AD144"/>
    <mergeCell ref="AE143:AE144"/>
    <mergeCell ref="A147:A148"/>
    <mergeCell ref="B147:B148"/>
    <mergeCell ref="O147:Q148"/>
    <mergeCell ref="X147:X148"/>
    <mergeCell ref="Y147:Y148"/>
    <mergeCell ref="Z147:Z148"/>
    <mergeCell ref="AA147:AA148"/>
    <mergeCell ref="AB147:AB148"/>
    <mergeCell ref="AC147:AC148"/>
    <mergeCell ref="AD147:AD148"/>
    <mergeCell ref="AE147:AE148"/>
    <mergeCell ref="AC124:AC125"/>
    <mergeCell ref="AD124:AD125"/>
    <mergeCell ref="AE124:AE125"/>
    <mergeCell ref="A126:A127"/>
    <mergeCell ref="B126:B127"/>
    <mergeCell ref="I126:K127"/>
    <mergeCell ref="X126:X127"/>
    <mergeCell ref="Y126:Y127"/>
    <mergeCell ref="Z126:Z127"/>
    <mergeCell ref="AA126:AA127"/>
    <mergeCell ref="AB126:AB127"/>
    <mergeCell ref="AC126:AC127"/>
    <mergeCell ref="AD126:AD127"/>
    <mergeCell ref="AE126:AE127"/>
    <mergeCell ref="A141:A142"/>
    <mergeCell ref="B141:B142"/>
    <mergeCell ref="F141:H142"/>
    <mergeCell ref="X141:X142"/>
    <mergeCell ref="Y141:Y142"/>
    <mergeCell ref="Z141:Z142"/>
    <mergeCell ref="AA141:AA142"/>
    <mergeCell ref="AB141:AB142"/>
    <mergeCell ref="AC141:AC142"/>
    <mergeCell ref="AD141:AD142"/>
    <mergeCell ref="AE141:AE142"/>
    <mergeCell ref="AC130:AC131"/>
    <mergeCell ref="AE130:AE131"/>
    <mergeCell ref="AC132:AC133"/>
    <mergeCell ref="AE132:AE133"/>
    <mergeCell ref="A130:A131"/>
    <mergeCell ref="B130:B131"/>
    <mergeCell ref="X130:X131"/>
    <mergeCell ref="AE117:AE118"/>
    <mergeCell ref="AC115:AC116"/>
    <mergeCell ref="AD115:AD116"/>
    <mergeCell ref="AE115:AE116"/>
    <mergeCell ref="A117:A118"/>
    <mergeCell ref="B117:B118"/>
    <mergeCell ref="U117:W118"/>
    <mergeCell ref="X117:X118"/>
    <mergeCell ref="Y117:Y118"/>
    <mergeCell ref="Z117:Z118"/>
    <mergeCell ref="AA117:AA118"/>
    <mergeCell ref="AB117:AB118"/>
    <mergeCell ref="AC117:AC118"/>
    <mergeCell ref="AD117:AD118"/>
    <mergeCell ref="A115:A116"/>
    <mergeCell ref="B115:B116"/>
    <mergeCell ref="AC122:AC123"/>
    <mergeCell ref="AD122:AD123"/>
    <mergeCell ref="AE122:AE123"/>
    <mergeCell ref="R115:T116"/>
    <mergeCell ref="X115:X116"/>
    <mergeCell ref="Y115:Y116"/>
    <mergeCell ref="Z115:Z116"/>
    <mergeCell ref="AA115:AA116"/>
    <mergeCell ref="Y122:Y123"/>
    <mergeCell ref="Z122:Z123"/>
    <mergeCell ref="AA122:AA123"/>
    <mergeCell ref="AE109:AE110"/>
    <mergeCell ref="A111:A112"/>
    <mergeCell ref="B111:B112"/>
    <mergeCell ref="L111:N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113:A114"/>
    <mergeCell ref="B113:B114"/>
    <mergeCell ref="O113:Q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Z109:Z110"/>
    <mergeCell ref="AA109:AA110"/>
    <mergeCell ref="AB109:AB110"/>
    <mergeCell ref="AC109:AC110"/>
    <mergeCell ref="AD109:AD110"/>
    <mergeCell ref="Y105:Y106"/>
    <mergeCell ref="Z105:Z106"/>
    <mergeCell ref="AA105:AA106"/>
    <mergeCell ref="AB105:AB106"/>
    <mergeCell ref="AC105:AC106"/>
    <mergeCell ref="AD105:AD106"/>
    <mergeCell ref="AE105:AE106"/>
    <mergeCell ref="A107:A108"/>
    <mergeCell ref="B107:B108"/>
    <mergeCell ref="F107:H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C105:E106"/>
    <mergeCell ref="C87:E87"/>
    <mergeCell ref="F87:H87"/>
    <mergeCell ref="I87:K87"/>
    <mergeCell ref="L87:N87"/>
    <mergeCell ref="O87:Q87"/>
    <mergeCell ref="R87:T87"/>
    <mergeCell ref="U87:W87"/>
    <mergeCell ref="C88:E89"/>
    <mergeCell ref="F90:H91"/>
    <mergeCell ref="Y90:Y91"/>
    <mergeCell ref="Z90:Z91"/>
    <mergeCell ref="I92:K93"/>
    <mergeCell ref="L94:N95"/>
    <mergeCell ref="O96:Q97"/>
    <mergeCell ref="X96:X97"/>
    <mergeCell ref="Y96:Y97"/>
    <mergeCell ref="Z96:Z97"/>
    <mergeCell ref="X94:X95"/>
    <mergeCell ref="Y94:Y95"/>
    <mergeCell ref="Z94:Z95"/>
    <mergeCell ref="A81:A82"/>
    <mergeCell ref="B81:B82"/>
    <mergeCell ref="R81:T82"/>
    <mergeCell ref="X81:X82"/>
    <mergeCell ref="Y81:Y82"/>
    <mergeCell ref="Z81:Z82"/>
    <mergeCell ref="AA81:AA82"/>
    <mergeCell ref="AB81:AB82"/>
    <mergeCell ref="AC81:AC82"/>
    <mergeCell ref="AD81:AD82"/>
    <mergeCell ref="AE81:AE82"/>
    <mergeCell ref="A83:A84"/>
    <mergeCell ref="B83:B84"/>
    <mergeCell ref="U83:W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77:A78"/>
    <mergeCell ref="B77:B78"/>
    <mergeCell ref="L77:N78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79:A80"/>
    <mergeCell ref="B79:B80"/>
    <mergeCell ref="O79:Q80"/>
    <mergeCell ref="X79:X80"/>
    <mergeCell ref="Y79:Y80"/>
    <mergeCell ref="Z79:Z80"/>
    <mergeCell ref="AA79:AA80"/>
    <mergeCell ref="AB79:AB80"/>
    <mergeCell ref="AC79:AC80"/>
    <mergeCell ref="AD79:AD80"/>
    <mergeCell ref="AE79:AE80"/>
    <mergeCell ref="A73:A74"/>
    <mergeCell ref="B73:B74"/>
    <mergeCell ref="F73:H74"/>
    <mergeCell ref="X73:X74"/>
    <mergeCell ref="Y73:Y74"/>
    <mergeCell ref="Z73:Z74"/>
    <mergeCell ref="AA73:AA74"/>
    <mergeCell ref="AB73:AB74"/>
    <mergeCell ref="AC73:AC74"/>
    <mergeCell ref="AD73:AD74"/>
    <mergeCell ref="AE73:AE74"/>
    <mergeCell ref="A75:A76"/>
    <mergeCell ref="B75:B76"/>
    <mergeCell ref="I75:K76"/>
    <mergeCell ref="X75:X76"/>
    <mergeCell ref="Y75:Y76"/>
    <mergeCell ref="Z75:Z76"/>
    <mergeCell ref="AA75:AA76"/>
    <mergeCell ref="AB75:AB76"/>
    <mergeCell ref="AC75:AC76"/>
    <mergeCell ref="AD75:AD76"/>
    <mergeCell ref="AE75:AE76"/>
    <mergeCell ref="U66:W67"/>
    <mergeCell ref="C70:E70"/>
    <mergeCell ref="F70:H70"/>
    <mergeCell ref="I70:K70"/>
    <mergeCell ref="L70:N70"/>
    <mergeCell ref="O70:Q70"/>
    <mergeCell ref="R70:T70"/>
    <mergeCell ref="U70:W70"/>
    <mergeCell ref="AE66:AE67"/>
    <mergeCell ref="A66:A67"/>
    <mergeCell ref="B66:B67"/>
    <mergeCell ref="X66:X67"/>
    <mergeCell ref="Y66:Y67"/>
    <mergeCell ref="Z66:Z67"/>
    <mergeCell ref="AA66:AA67"/>
    <mergeCell ref="AB66:AB67"/>
    <mergeCell ref="AC66:AC67"/>
    <mergeCell ref="AD66:AD67"/>
    <mergeCell ref="A62:A63"/>
    <mergeCell ref="B62:B63"/>
    <mergeCell ref="O62:Q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64:A65"/>
    <mergeCell ref="B64:B65"/>
    <mergeCell ref="R64:T65"/>
    <mergeCell ref="X64:X65"/>
    <mergeCell ref="Y64:Y65"/>
    <mergeCell ref="Z64:Z65"/>
    <mergeCell ref="AA64:AA65"/>
    <mergeCell ref="AB64:AB65"/>
    <mergeCell ref="AC64:AC65"/>
    <mergeCell ref="AD64:AD65"/>
    <mergeCell ref="AE64:AE65"/>
    <mergeCell ref="AE56:AE57"/>
    <mergeCell ref="A58:A59"/>
    <mergeCell ref="B58:B59"/>
    <mergeCell ref="I58:K59"/>
    <mergeCell ref="X58:X59"/>
    <mergeCell ref="Y58:Y59"/>
    <mergeCell ref="Z58:Z59"/>
    <mergeCell ref="AA58:AA59"/>
    <mergeCell ref="AB58:AB59"/>
    <mergeCell ref="AC58:AC59"/>
    <mergeCell ref="AD58:AD59"/>
    <mergeCell ref="AE58:AE59"/>
    <mergeCell ref="A60:A61"/>
    <mergeCell ref="B60:B61"/>
    <mergeCell ref="L60:N61"/>
    <mergeCell ref="X60:X61"/>
    <mergeCell ref="Y60:Y61"/>
    <mergeCell ref="Z60:Z61"/>
    <mergeCell ref="AA60:AA61"/>
    <mergeCell ref="AB60:AB61"/>
    <mergeCell ref="AC60:AC61"/>
    <mergeCell ref="AD60:AD61"/>
    <mergeCell ref="AE60:AE61"/>
    <mergeCell ref="A56:A57"/>
    <mergeCell ref="B56:B57"/>
    <mergeCell ref="F56:H57"/>
    <mergeCell ref="X56:X57"/>
    <mergeCell ref="Y56:Y57"/>
    <mergeCell ref="Z56:Z57"/>
    <mergeCell ref="AA56:AA57"/>
    <mergeCell ref="AB56:AB57"/>
    <mergeCell ref="AC56:AC57"/>
    <mergeCell ref="AE49:AE50"/>
    <mergeCell ref="C53:E53"/>
    <mergeCell ref="F53:H53"/>
    <mergeCell ref="I53:K53"/>
    <mergeCell ref="L53:N53"/>
    <mergeCell ref="O53:Q53"/>
    <mergeCell ref="R53:T53"/>
    <mergeCell ref="U53:W53"/>
    <mergeCell ref="A54:A55"/>
    <mergeCell ref="B54:B55"/>
    <mergeCell ref="C54:E55"/>
    <mergeCell ref="X54:X55"/>
    <mergeCell ref="Y54:Y55"/>
    <mergeCell ref="Z54:Z55"/>
    <mergeCell ref="AA54:AA55"/>
    <mergeCell ref="AB54:AB55"/>
    <mergeCell ref="AC54:AC55"/>
    <mergeCell ref="AD54:AD55"/>
    <mergeCell ref="AE54:AE55"/>
    <mergeCell ref="A49:A50"/>
    <mergeCell ref="B49:B50"/>
    <mergeCell ref="U49:W50"/>
    <mergeCell ref="X49:X50"/>
    <mergeCell ref="Y49:Y50"/>
    <mergeCell ref="Z49:Z50"/>
    <mergeCell ref="AA49:AA50"/>
    <mergeCell ref="AB49:AB50"/>
    <mergeCell ref="AC49:AC50"/>
    <mergeCell ref="AE43:AE44"/>
    <mergeCell ref="A45:A46"/>
    <mergeCell ref="B45:B46"/>
    <mergeCell ref="O45:Q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47:A48"/>
    <mergeCell ref="B47:B48"/>
    <mergeCell ref="R47:T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E37:AE38"/>
    <mergeCell ref="A39:A40"/>
    <mergeCell ref="B39:B40"/>
    <mergeCell ref="F39:H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41:A42"/>
    <mergeCell ref="B41:B42"/>
    <mergeCell ref="I41:K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D130:AD131"/>
    <mergeCell ref="AD132:AD133"/>
    <mergeCell ref="AD134:AD135"/>
    <mergeCell ref="AD128:AD129"/>
    <mergeCell ref="AC90:AC91"/>
    <mergeCell ref="C36:E36"/>
    <mergeCell ref="F36:H36"/>
    <mergeCell ref="I36:K36"/>
    <mergeCell ref="L36:N36"/>
    <mergeCell ref="O36:Q36"/>
    <mergeCell ref="R36:T36"/>
    <mergeCell ref="U36:W36"/>
    <mergeCell ref="A37:A38"/>
    <mergeCell ref="B37:B38"/>
    <mergeCell ref="C37:E38"/>
    <mergeCell ref="X37:X38"/>
    <mergeCell ref="Y37:Y38"/>
    <mergeCell ref="Z37:Z38"/>
    <mergeCell ref="AA37:AA38"/>
    <mergeCell ref="AB37:AB38"/>
    <mergeCell ref="AC37:AC38"/>
    <mergeCell ref="AD37:AD38"/>
    <mergeCell ref="A43:A44"/>
    <mergeCell ref="B43:B44"/>
    <mergeCell ref="L43:N44"/>
    <mergeCell ref="X43:X44"/>
    <mergeCell ref="Y43:Y44"/>
    <mergeCell ref="Z43:Z44"/>
    <mergeCell ref="AD43:AD44"/>
    <mergeCell ref="AD49:AD50"/>
    <mergeCell ref="AD56:AD57"/>
    <mergeCell ref="AC128:AC129"/>
    <mergeCell ref="C2:E2"/>
    <mergeCell ref="I2:K2"/>
    <mergeCell ref="L2:N2"/>
    <mergeCell ref="O2:Q2"/>
    <mergeCell ref="X15:X16"/>
    <mergeCell ref="Y15:Y16"/>
    <mergeCell ref="R2:T2"/>
    <mergeCell ref="X11:X12"/>
    <mergeCell ref="U15:W16"/>
    <mergeCell ref="AB15:AB16"/>
    <mergeCell ref="AA3:AA4"/>
    <mergeCell ref="A3:A4"/>
    <mergeCell ref="A7:A8"/>
    <mergeCell ref="B3:B4"/>
    <mergeCell ref="X3:X4"/>
    <mergeCell ref="C3:E4"/>
    <mergeCell ref="I7:K8"/>
    <mergeCell ref="A5:A6"/>
    <mergeCell ref="B7:B8"/>
    <mergeCell ref="L9:N10"/>
    <mergeCell ref="F2:H2"/>
    <mergeCell ref="U2:W2"/>
    <mergeCell ref="Y7:Y8"/>
    <mergeCell ref="Z15:Z16"/>
    <mergeCell ref="Y13:Y14"/>
    <mergeCell ref="B15:B16"/>
    <mergeCell ref="A15:A16"/>
    <mergeCell ref="R13:T14"/>
    <mergeCell ref="B11:B12"/>
    <mergeCell ref="O11:Q12"/>
    <mergeCell ref="A9:A10"/>
    <mergeCell ref="A11:A12"/>
    <mergeCell ref="AE134:AE135"/>
    <mergeCell ref="Y134:Y135"/>
    <mergeCell ref="Z134:Z135"/>
    <mergeCell ref="AA134:AA135"/>
    <mergeCell ref="AB134:AB135"/>
    <mergeCell ref="AC134:AC135"/>
    <mergeCell ref="AB132:AB133"/>
    <mergeCell ref="AE15:AE16"/>
    <mergeCell ref="AC15:AC16"/>
    <mergeCell ref="A20:A21"/>
    <mergeCell ref="B20:B21"/>
    <mergeCell ref="B26:B27"/>
    <mergeCell ref="A26:A27"/>
    <mergeCell ref="AC7:AC8"/>
    <mergeCell ref="AC9:AC10"/>
    <mergeCell ref="AA15:AA16"/>
    <mergeCell ref="Z13:Z14"/>
    <mergeCell ref="AD15:AD16"/>
    <mergeCell ref="A13:A14"/>
    <mergeCell ref="B9:B10"/>
    <mergeCell ref="B13:B14"/>
    <mergeCell ref="A32:A33"/>
    <mergeCell ref="Y32:Y33"/>
    <mergeCell ref="Z32:Z33"/>
    <mergeCell ref="R30:T31"/>
    <mergeCell ref="A22:A23"/>
    <mergeCell ref="Z24:Z25"/>
    <mergeCell ref="Y30:Y31"/>
    <mergeCell ref="Z30:Z31"/>
    <mergeCell ref="Z28:Z29"/>
    <mergeCell ref="F19:H19"/>
    <mergeCell ref="I19:K19"/>
    <mergeCell ref="Y3:Y4"/>
    <mergeCell ref="Y9:Y10"/>
    <mergeCell ref="Z3:Z4"/>
    <mergeCell ref="Y11:Y12"/>
    <mergeCell ref="Z7:Z8"/>
    <mergeCell ref="AE7:AE8"/>
    <mergeCell ref="AB7:AB8"/>
    <mergeCell ref="Y130:Y131"/>
    <mergeCell ref="Z130:Z131"/>
    <mergeCell ref="AA132:AA133"/>
    <mergeCell ref="A132:A133"/>
    <mergeCell ref="B132:B133"/>
    <mergeCell ref="A134:A135"/>
    <mergeCell ref="L128:N129"/>
    <mergeCell ref="A90:A91"/>
    <mergeCell ref="B90:B91"/>
    <mergeCell ref="AE94:AE95"/>
    <mergeCell ref="AC94:AC95"/>
    <mergeCell ref="AA90:AA91"/>
    <mergeCell ref="X92:X93"/>
    <mergeCell ref="Y92:Y93"/>
    <mergeCell ref="Z92:Z93"/>
    <mergeCell ref="AA92:AA93"/>
    <mergeCell ref="AB90:AB91"/>
    <mergeCell ref="X90:X91"/>
    <mergeCell ref="B92:B93"/>
    <mergeCell ref="A92:A93"/>
    <mergeCell ref="X100:X101"/>
    <mergeCell ref="Y100:Y101"/>
    <mergeCell ref="Z100:Z101"/>
    <mergeCell ref="AA100:AA101"/>
    <mergeCell ref="AB100:AB101"/>
    <mergeCell ref="AE128:AE129"/>
    <mergeCell ref="B128:B129"/>
    <mergeCell ref="X128:X129"/>
    <mergeCell ref="AD24:AD25"/>
    <mergeCell ref="AE24:AE25"/>
    <mergeCell ref="AA32:AA33"/>
    <mergeCell ref="AB32:AB33"/>
    <mergeCell ref="AC32:AC33"/>
    <mergeCell ref="AD32:AD33"/>
    <mergeCell ref="C19:E19"/>
    <mergeCell ref="AE3:AE4"/>
    <mergeCell ref="AB3:AB4"/>
    <mergeCell ref="AE9:AE10"/>
    <mergeCell ref="AC3:AC4"/>
    <mergeCell ref="AB9:AB10"/>
    <mergeCell ref="AE11:AE12"/>
    <mergeCell ref="AB11:AB12"/>
    <mergeCell ref="AA7:AA8"/>
    <mergeCell ref="AC11:AC12"/>
    <mergeCell ref="X9:X10"/>
    <mergeCell ref="X13:X14"/>
    <mergeCell ref="X7:X8"/>
    <mergeCell ref="AD3:AD4"/>
    <mergeCell ref="AD7:AD8"/>
    <mergeCell ref="AD9:AD10"/>
    <mergeCell ref="AD11:AD12"/>
    <mergeCell ref="AD13:AD14"/>
    <mergeCell ref="AA9:AA10"/>
    <mergeCell ref="AA11:AA12"/>
    <mergeCell ref="AE13:AE14"/>
    <mergeCell ref="AC13:AC14"/>
    <mergeCell ref="AD94:AD95"/>
    <mergeCell ref="AA94:AA95"/>
    <mergeCell ref="AB94:AB95"/>
    <mergeCell ref="B5:B6"/>
    <mergeCell ref="X5:X6"/>
    <mergeCell ref="Y5:Y6"/>
    <mergeCell ref="Z5:Z6"/>
    <mergeCell ref="AA5:AA6"/>
    <mergeCell ref="AB5:AB6"/>
    <mergeCell ref="AC5:AC6"/>
    <mergeCell ref="AD5:AD6"/>
    <mergeCell ref="AE5:AE6"/>
    <mergeCell ref="F5:H6"/>
    <mergeCell ref="AE32:AE33"/>
    <mergeCell ref="B32:B33"/>
    <mergeCell ref="U32:W33"/>
    <mergeCell ref="X32:X33"/>
    <mergeCell ref="AE90:AE91"/>
    <mergeCell ref="AB13:AB14"/>
    <mergeCell ref="AA13:AA14"/>
    <mergeCell ref="Z11:Z12"/>
    <mergeCell ref="Z9:Z10"/>
    <mergeCell ref="L19:N19"/>
    <mergeCell ref="O19:Q19"/>
    <mergeCell ref="R19:T19"/>
    <mergeCell ref="U19:W19"/>
    <mergeCell ref="C20:E21"/>
    <mergeCell ref="X20:X21"/>
    <mergeCell ref="Y20:Y21"/>
    <mergeCell ref="AD88:AD89"/>
    <mergeCell ref="AD90:AD91"/>
    <mergeCell ref="AD92:AD93"/>
    <mergeCell ref="Z20:Z21"/>
    <mergeCell ref="AA20:AA21"/>
    <mergeCell ref="AB20:AB21"/>
    <mergeCell ref="AC20:AC21"/>
    <mergeCell ref="AD20:AD21"/>
    <mergeCell ref="L26:N27"/>
    <mergeCell ref="AB26:AB27"/>
    <mergeCell ref="AC26:AC27"/>
    <mergeCell ref="AD26:AD27"/>
    <mergeCell ref="AA26:AA27"/>
    <mergeCell ref="AD28:AD29"/>
    <mergeCell ref="AE28:AE29"/>
    <mergeCell ref="X30:X31"/>
    <mergeCell ref="AD30:AD31"/>
    <mergeCell ref="AE30:AE31"/>
    <mergeCell ref="A30:A31"/>
    <mergeCell ref="B30:B31"/>
    <mergeCell ref="AE20:AE21"/>
    <mergeCell ref="AE26:AE27"/>
    <mergeCell ref="X26:X27"/>
    <mergeCell ref="Y26:Y27"/>
    <mergeCell ref="Z26:Z27"/>
    <mergeCell ref="B22:B23"/>
    <mergeCell ref="F22:H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24:A25"/>
    <mergeCell ref="B24:B25"/>
    <mergeCell ref="I24:K25"/>
    <mergeCell ref="X24:X25"/>
    <mergeCell ref="Y24:Y25"/>
    <mergeCell ref="A28:A29"/>
    <mergeCell ref="B28:B29"/>
    <mergeCell ref="O28:Q29"/>
    <mergeCell ref="X28:X29"/>
    <mergeCell ref="Y28:Y29"/>
    <mergeCell ref="AA24:AA25"/>
    <mergeCell ref="AB24:AB25"/>
    <mergeCell ref="AC24:AC25"/>
    <mergeCell ref="AA28:AA29"/>
    <mergeCell ref="AB28:AB29"/>
    <mergeCell ref="AC28:AC29"/>
    <mergeCell ref="AA43:AA44"/>
    <mergeCell ref="AB43:AB44"/>
    <mergeCell ref="AC43:AC44"/>
    <mergeCell ref="AA30:AA31"/>
    <mergeCell ref="AB30:AB31"/>
    <mergeCell ref="AC30:AC31"/>
    <mergeCell ref="A71:A72"/>
    <mergeCell ref="B71:B72"/>
    <mergeCell ref="C71:E72"/>
    <mergeCell ref="X71:X72"/>
    <mergeCell ref="Y71:Y72"/>
    <mergeCell ref="Z71:Z72"/>
    <mergeCell ref="AA71:AA72"/>
    <mergeCell ref="AB71:AB72"/>
    <mergeCell ref="AC71:AC72"/>
    <mergeCell ref="AD71:AD72"/>
    <mergeCell ref="AE71:AE72"/>
    <mergeCell ref="A96:A97"/>
    <mergeCell ref="B96:B97"/>
    <mergeCell ref="A88:A89"/>
    <mergeCell ref="B88:B89"/>
    <mergeCell ref="AA96:AA97"/>
    <mergeCell ref="AB96:AB97"/>
    <mergeCell ref="AC96:AC97"/>
    <mergeCell ref="AD96:AD97"/>
    <mergeCell ref="AE96:AE97"/>
    <mergeCell ref="AA88:AA89"/>
    <mergeCell ref="AB88:AB89"/>
    <mergeCell ref="AC88:AC89"/>
    <mergeCell ref="AE88:AE89"/>
    <mergeCell ref="X88:X89"/>
    <mergeCell ref="Y88:Y89"/>
    <mergeCell ref="Z88:Z89"/>
    <mergeCell ref="AB92:AB93"/>
    <mergeCell ref="AC92:AC93"/>
    <mergeCell ref="AE92:AE93"/>
    <mergeCell ref="A94:A95"/>
    <mergeCell ref="B94:B95"/>
    <mergeCell ref="AA98:AA99"/>
    <mergeCell ref="AB98:AB99"/>
    <mergeCell ref="AC98:AC99"/>
    <mergeCell ref="AD98:AD99"/>
    <mergeCell ref="AE98:AE99"/>
    <mergeCell ref="A98:A99"/>
    <mergeCell ref="B98:B99"/>
    <mergeCell ref="R98:T99"/>
    <mergeCell ref="X98:X99"/>
    <mergeCell ref="Y98:Y99"/>
    <mergeCell ref="Z98:Z99"/>
    <mergeCell ref="A100:A101"/>
    <mergeCell ref="B100:B101"/>
    <mergeCell ref="A109:A110"/>
    <mergeCell ref="B109:B110"/>
    <mergeCell ref="I109:K110"/>
    <mergeCell ref="X109:X110"/>
    <mergeCell ref="Y109:Y110"/>
    <mergeCell ref="U100:W101"/>
    <mergeCell ref="AC100:AC101"/>
    <mergeCell ref="AD100:AD101"/>
    <mergeCell ref="AE100:AE101"/>
    <mergeCell ref="C104:E104"/>
    <mergeCell ref="F104:H104"/>
    <mergeCell ref="I104:K104"/>
    <mergeCell ref="L104:N104"/>
    <mergeCell ref="O104:Q104"/>
    <mergeCell ref="R104:T104"/>
    <mergeCell ref="U104:W104"/>
    <mergeCell ref="A105:A106"/>
    <mergeCell ref="B105:B106"/>
    <mergeCell ref="X105:X106"/>
    <mergeCell ref="O130:Q131"/>
    <mergeCell ref="R132:T133"/>
    <mergeCell ref="Y132:Y133"/>
    <mergeCell ref="Z132:Z133"/>
    <mergeCell ref="U134:W135"/>
    <mergeCell ref="X134:X135"/>
    <mergeCell ref="AB115:AB116"/>
    <mergeCell ref="AB122:AB123"/>
    <mergeCell ref="A128:A129"/>
    <mergeCell ref="Y128:Y129"/>
    <mergeCell ref="Z128:Z129"/>
    <mergeCell ref="AA130:AA131"/>
    <mergeCell ref="AB130:AB131"/>
    <mergeCell ref="A124:A125"/>
    <mergeCell ref="B124:B125"/>
    <mergeCell ref="F124:H125"/>
    <mergeCell ref="X124:X125"/>
    <mergeCell ref="Y124:Y125"/>
    <mergeCell ref="Z124:Z125"/>
    <mergeCell ref="AA124:AA125"/>
    <mergeCell ref="AB124:AB125"/>
    <mergeCell ref="X132:X133"/>
    <mergeCell ref="AA128:AA129"/>
    <mergeCell ref="AB128:AB129"/>
    <mergeCell ref="A139:A140"/>
    <mergeCell ref="A151:A152"/>
    <mergeCell ref="B151:B152"/>
    <mergeCell ref="U151:W152"/>
    <mergeCell ref="X151:X152"/>
    <mergeCell ref="Y151:Y152"/>
    <mergeCell ref="Z151:Z152"/>
    <mergeCell ref="Z139:Z140"/>
    <mergeCell ref="A145:A146"/>
    <mergeCell ref="B145:B146"/>
    <mergeCell ref="L145:N146"/>
    <mergeCell ref="X145:X146"/>
    <mergeCell ref="Y145:Y146"/>
    <mergeCell ref="Z145:Z146"/>
    <mergeCell ref="AA151:AA152"/>
    <mergeCell ref="C121:E121"/>
    <mergeCell ref="F121:H121"/>
    <mergeCell ref="I121:K121"/>
    <mergeCell ref="L121:N121"/>
    <mergeCell ref="O121:Q121"/>
    <mergeCell ref="R121:T121"/>
    <mergeCell ref="U121:W121"/>
    <mergeCell ref="A122:A123"/>
    <mergeCell ref="B122:B123"/>
    <mergeCell ref="C122:E123"/>
    <mergeCell ref="X122:X123"/>
    <mergeCell ref="B134:B135"/>
    <mergeCell ref="B139:B140"/>
    <mergeCell ref="C139:E140"/>
    <mergeCell ref="X139:X140"/>
    <mergeCell ref="Y139:Y140"/>
    <mergeCell ref="AA139:AA140"/>
    <mergeCell ref="C138:E138"/>
    <mergeCell ref="F155:H155"/>
    <mergeCell ref="I155:K155"/>
    <mergeCell ref="L155:N155"/>
    <mergeCell ref="O155:Q155"/>
    <mergeCell ref="R155:T155"/>
    <mergeCell ref="U155:W155"/>
    <mergeCell ref="X156:X157"/>
    <mergeCell ref="Y156:Y157"/>
    <mergeCell ref="Z156:Z157"/>
    <mergeCell ref="AA156:AA157"/>
    <mergeCell ref="AB156:AB157"/>
    <mergeCell ref="AC156:AC157"/>
    <mergeCell ref="AD156:AD157"/>
    <mergeCell ref="AE156:AE157"/>
    <mergeCell ref="F138:H138"/>
    <mergeCell ref="I138:K138"/>
    <mergeCell ref="L138:N138"/>
    <mergeCell ref="O138:Q138"/>
    <mergeCell ref="R138:T138"/>
    <mergeCell ref="U138:W138"/>
    <mergeCell ref="AB139:AB140"/>
    <mergeCell ref="AC139:AC140"/>
    <mergeCell ref="AD139:AD140"/>
    <mergeCell ref="AE139:AE140"/>
    <mergeCell ref="AA145:AA146"/>
    <mergeCell ref="AB145:AB146"/>
    <mergeCell ref="AC145:AC146"/>
    <mergeCell ref="AD145:AD146"/>
    <mergeCell ref="AE145:AE146"/>
    <mergeCell ref="AB151:AB152"/>
    <mergeCell ref="AC151:AC152"/>
    <mergeCell ref="Z158:Z159"/>
    <mergeCell ref="AA158:AA159"/>
    <mergeCell ref="AB158:AB159"/>
    <mergeCell ref="AC158:AC159"/>
    <mergeCell ref="AD158:AD159"/>
    <mergeCell ref="AE158:AE159"/>
    <mergeCell ref="A156:A157"/>
    <mergeCell ref="B156:B157"/>
    <mergeCell ref="C156:E157"/>
    <mergeCell ref="F158:H159"/>
    <mergeCell ref="I160:K161"/>
    <mergeCell ref="A160:A161"/>
    <mergeCell ref="B160:B161"/>
    <mergeCell ref="X160:X161"/>
    <mergeCell ref="Y160:Y161"/>
    <mergeCell ref="Z160:Z161"/>
    <mergeCell ref="AA160:AA161"/>
    <mergeCell ref="AB160:AB161"/>
    <mergeCell ref="AE192:AE193"/>
    <mergeCell ref="A194:A195"/>
    <mergeCell ref="B194:B195"/>
    <mergeCell ref="I194:K195"/>
    <mergeCell ref="X194:X195"/>
    <mergeCell ref="Y194:Y195"/>
    <mergeCell ref="Z194:Z195"/>
    <mergeCell ref="AA194:AA195"/>
    <mergeCell ref="AB194:AB195"/>
    <mergeCell ref="AC194:AC195"/>
    <mergeCell ref="AD194:AD195"/>
    <mergeCell ref="AE194:AE195"/>
    <mergeCell ref="C189:E189"/>
    <mergeCell ref="F189:H189"/>
    <mergeCell ref="I189:K189"/>
    <mergeCell ref="L189:N189"/>
    <mergeCell ref="O189:Q189"/>
    <mergeCell ref="R189:T189"/>
    <mergeCell ref="U189:W189"/>
    <mergeCell ref="AD190:AD191"/>
    <mergeCell ref="AE190:AE191"/>
    <mergeCell ref="A192:A193"/>
    <mergeCell ref="B192:B193"/>
    <mergeCell ref="F192:H193"/>
    <mergeCell ref="X192:X193"/>
    <mergeCell ref="A190:A191"/>
    <mergeCell ref="B190:B191"/>
    <mergeCell ref="C190:E191"/>
    <mergeCell ref="X190:X191"/>
    <mergeCell ref="Y190:Y191"/>
    <mergeCell ref="Z190:Z191"/>
    <mergeCell ref="AA190:AA191"/>
    <mergeCell ref="AA207:AA208"/>
    <mergeCell ref="AB207:AB208"/>
    <mergeCell ref="AC207:AC208"/>
    <mergeCell ref="AD207:AD208"/>
    <mergeCell ref="AE207:AE208"/>
    <mergeCell ref="A209:A210"/>
    <mergeCell ref="B209:B210"/>
    <mergeCell ref="F209:H210"/>
    <mergeCell ref="X209:X210"/>
    <mergeCell ref="Y209:Y210"/>
    <mergeCell ref="Z209:Z210"/>
    <mergeCell ref="AA209:AA210"/>
    <mergeCell ref="AB209:AB210"/>
    <mergeCell ref="AC209:AC210"/>
    <mergeCell ref="AD209:AD210"/>
    <mergeCell ref="AE209:AE210"/>
    <mergeCell ref="A211:A212"/>
    <mergeCell ref="B211:B212"/>
    <mergeCell ref="I211:K212"/>
    <mergeCell ref="X211:X212"/>
    <mergeCell ref="Y211:Y212"/>
    <mergeCell ref="Z211:Z212"/>
    <mergeCell ref="AA211:AA212"/>
    <mergeCell ref="AB211:AB212"/>
    <mergeCell ref="AC211:AC212"/>
    <mergeCell ref="AD211:AD212"/>
    <mergeCell ref="AE211:AE212"/>
    <mergeCell ref="Z207:Z208"/>
    <mergeCell ref="A213:A214"/>
    <mergeCell ref="B213:B214"/>
    <mergeCell ref="L213:N214"/>
    <mergeCell ref="X213:X214"/>
    <mergeCell ref="Y213:Y214"/>
    <mergeCell ref="Z213:Z214"/>
    <mergeCell ref="AA213:AA214"/>
    <mergeCell ref="AB213:AB214"/>
    <mergeCell ref="AC213:AC214"/>
    <mergeCell ref="AD213:AD214"/>
    <mergeCell ref="AE213:AE214"/>
    <mergeCell ref="A215:A216"/>
    <mergeCell ref="B215:B216"/>
    <mergeCell ref="O215:Q216"/>
    <mergeCell ref="X215:X216"/>
    <mergeCell ref="Y215:Y216"/>
    <mergeCell ref="Z215:Z216"/>
    <mergeCell ref="AA215:AA216"/>
    <mergeCell ref="AB215:AB216"/>
    <mergeCell ref="AC215:AC216"/>
    <mergeCell ref="AD215:AD216"/>
    <mergeCell ref="AE215:AE216"/>
    <mergeCell ref="AC224:AC225"/>
    <mergeCell ref="AD224:AD225"/>
    <mergeCell ref="A217:A218"/>
    <mergeCell ref="B217:B218"/>
    <mergeCell ref="R217:T218"/>
    <mergeCell ref="X217:X218"/>
    <mergeCell ref="Y217:Y218"/>
    <mergeCell ref="Z217:Z218"/>
    <mergeCell ref="AA217:AA218"/>
    <mergeCell ref="AB217:AB218"/>
    <mergeCell ref="AC217:AC218"/>
    <mergeCell ref="AD217:AD218"/>
    <mergeCell ref="AE217:AE218"/>
    <mergeCell ref="A219:A220"/>
    <mergeCell ref="B219:B220"/>
    <mergeCell ref="U219:W220"/>
    <mergeCell ref="X219:X220"/>
    <mergeCell ref="Y219:Y220"/>
    <mergeCell ref="Z219:Z220"/>
    <mergeCell ref="AA219:AA220"/>
    <mergeCell ref="AB219:AB220"/>
    <mergeCell ref="AC219:AC220"/>
    <mergeCell ref="AD219:AD220"/>
    <mergeCell ref="AE219:AE220"/>
    <mergeCell ref="Z230:Z231"/>
    <mergeCell ref="AA230:AA231"/>
    <mergeCell ref="AB230:AB231"/>
    <mergeCell ref="C223:E223"/>
    <mergeCell ref="F223:H223"/>
    <mergeCell ref="I223:K223"/>
    <mergeCell ref="L223:N223"/>
    <mergeCell ref="O223:Q223"/>
    <mergeCell ref="R223:T223"/>
    <mergeCell ref="U223:W223"/>
    <mergeCell ref="A224:A225"/>
    <mergeCell ref="B224:B225"/>
    <mergeCell ref="C224:E225"/>
    <mergeCell ref="X224:X225"/>
    <mergeCell ref="Y224:Y225"/>
    <mergeCell ref="Z224:Z225"/>
    <mergeCell ref="AA224:AA225"/>
    <mergeCell ref="AB224:AB225"/>
    <mergeCell ref="Y234:Y235"/>
    <mergeCell ref="Z234:Z235"/>
    <mergeCell ref="AA234:AA235"/>
    <mergeCell ref="AE224:AE225"/>
    <mergeCell ref="A226:A227"/>
    <mergeCell ref="B226:B227"/>
    <mergeCell ref="F226:H227"/>
    <mergeCell ref="X226:X227"/>
    <mergeCell ref="Y226:Y227"/>
    <mergeCell ref="Z226:Z227"/>
    <mergeCell ref="AA226:AA227"/>
    <mergeCell ref="AB226:AB227"/>
    <mergeCell ref="AC226:AC227"/>
    <mergeCell ref="AD226:AD227"/>
    <mergeCell ref="AE226:AE227"/>
    <mergeCell ref="AE234:AE235"/>
    <mergeCell ref="A228:A229"/>
    <mergeCell ref="B228:B229"/>
    <mergeCell ref="I228:K229"/>
    <mergeCell ref="X228:X229"/>
    <mergeCell ref="Y228:Y229"/>
    <mergeCell ref="Z228:Z229"/>
    <mergeCell ref="AA228:AA229"/>
    <mergeCell ref="AB228:AB229"/>
    <mergeCell ref="AC228:AC229"/>
    <mergeCell ref="AD228:AD229"/>
    <mergeCell ref="AE228:AE229"/>
    <mergeCell ref="A230:A231"/>
    <mergeCell ref="B230:B231"/>
    <mergeCell ref="L230:N231"/>
    <mergeCell ref="X230:X231"/>
    <mergeCell ref="Y230:Y231"/>
    <mergeCell ref="AB234:AB235"/>
    <mergeCell ref="AC234:AC235"/>
    <mergeCell ref="AD234:AD235"/>
    <mergeCell ref="AC230:AC231"/>
    <mergeCell ref="AD230:AD231"/>
    <mergeCell ref="AE230:AE231"/>
    <mergeCell ref="A236:A237"/>
    <mergeCell ref="B236:B237"/>
    <mergeCell ref="U236:W237"/>
    <mergeCell ref="X236:X237"/>
    <mergeCell ref="Y236:Y237"/>
    <mergeCell ref="Z236:Z237"/>
    <mergeCell ref="AA236:AA237"/>
    <mergeCell ref="AB236:AB237"/>
    <mergeCell ref="AC236:AC237"/>
    <mergeCell ref="AD236:AD237"/>
    <mergeCell ref="AE236:AE237"/>
    <mergeCell ref="A232:A233"/>
    <mergeCell ref="B232:B233"/>
    <mergeCell ref="O232:Q233"/>
    <mergeCell ref="X232:X233"/>
    <mergeCell ref="Y232:Y233"/>
    <mergeCell ref="Z232:Z233"/>
    <mergeCell ref="AA232:AA233"/>
    <mergeCell ref="AB232:AB233"/>
    <mergeCell ref="AC232:AC233"/>
    <mergeCell ref="AD232:AD233"/>
    <mergeCell ref="AE232:AE233"/>
    <mergeCell ref="A234:A235"/>
    <mergeCell ref="B234:B235"/>
    <mergeCell ref="R234:T235"/>
    <mergeCell ref="X234:X235"/>
  </mergeCells>
  <phoneticPr fontId="1"/>
  <pageMargins left="0" right="0" top="0.98425196850393704" bottom="0" header="0.51181102362204722" footer="0.51181102362204722"/>
  <pageSetup paperSize="9" scale="8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V32"/>
  <sheetViews>
    <sheetView topLeftCell="A12" workbookViewId="0">
      <selection activeCell="B33" sqref="B33"/>
    </sheetView>
  </sheetViews>
  <sheetFormatPr defaultRowHeight="13" x14ac:dyDescent="0.2"/>
  <cols>
    <col min="1" max="1" width="8.90625" customWidth="1"/>
    <col min="2" max="2" width="84.90625" bestFit="1" customWidth="1"/>
    <col min="4" max="4" width="84.90625" bestFit="1" customWidth="1"/>
    <col min="6" max="6" width="84.90625" bestFit="1" customWidth="1"/>
    <col min="8" max="8" width="84.90625" bestFit="1" customWidth="1"/>
    <col min="10" max="10" width="84.90625" bestFit="1" customWidth="1"/>
    <col min="12" max="12" width="84.90625" bestFit="1" customWidth="1"/>
    <col min="14" max="14" width="84.90625" bestFit="1" customWidth="1"/>
    <col min="16" max="16" width="84.90625" bestFit="1" customWidth="1"/>
    <col min="18" max="18" width="84.90625" bestFit="1" customWidth="1"/>
    <col min="20" max="20" width="84.90625" bestFit="1" customWidth="1"/>
    <col min="22" max="22" width="84.90625" bestFit="1" customWidth="1"/>
    <col min="24" max="24" width="84.90625" bestFit="1" customWidth="1"/>
    <col min="26" max="26" width="84.90625" bestFit="1" customWidth="1"/>
    <col min="28" max="28" width="84.90625" bestFit="1" customWidth="1"/>
    <col min="30" max="30" width="84.90625" bestFit="1" customWidth="1"/>
    <col min="32" max="32" width="84.90625" bestFit="1" customWidth="1"/>
    <col min="34" max="34" width="84.90625" bestFit="1" customWidth="1"/>
    <col min="36" max="36" width="84.90625" bestFit="1" customWidth="1"/>
    <col min="38" max="38" width="84.90625" bestFit="1" customWidth="1"/>
    <col min="40" max="40" width="84.90625" bestFit="1" customWidth="1"/>
    <col min="42" max="42" width="84.90625" bestFit="1" customWidth="1"/>
    <col min="44" max="44" width="84.90625" bestFit="1" customWidth="1"/>
    <col min="46" max="46" width="84.90625" bestFit="1" customWidth="1"/>
    <col min="48" max="48" width="84.90625" bestFit="1" customWidth="1"/>
    <col min="50" max="50" width="84.90625" bestFit="1" customWidth="1"/>
    <col min="52" max="52" width="84.90625" bestFit="1" customWidth="1"/>
    <col min="54" max="54" width="84.90625" bestFit="1" customWidth="1"/>
    <col min="56" max="56" width="84.90625" bestFit="1" customWidth="1"/>
    <col min="58" max="58" width="84.90625" bestFit="1" customWidth="1"/>
    <col min="60" max="60" width="84.90625" bestFit="1" customWidth="1"/>
    <col min="62" max="62" width="84.90625" bestFit="1" customWidth="1"/>
    <col min="64" max="64" width="84.90625" bestFit="1" customWidth="1"/>
    <col min="66" max="66" width="84.90625" bestFit="1" customWidth="1"/>
    <col min="68" max="68" width="84.90625" bestFit="1" customWidth="1"/>
    <col min="70" max="70" width="84.90625" bestFit="1" customWidth="1"/>
    <col min="72" max="72" width="84.90625" bestFit="1" customWidth="1"/>
    <col min="74" max="74" width="84.90625" bestFit="1" customWidth="1"/>
    <col min="76" max="76" width="84.90625" bestFit="1" customWidth="1"/>
    <col min="78" max="78" width="84.90625" bestFit="1" customWidth="1"/>
    <col min="80" max="80" width="84.90625" bestFit="1" customWidth="1"/>
    <col min="82" max="82" width="84.90625" bestFit="1" customWidth="1"/>
    <col min="84" max="84" width="84.90625" bestFit="1" customWidth="1"/>
    <col min="86" max="86" width="84.90625" bestFit="1" customWidth="1"/>
    <col min="88" max="88" width="84.90625" bestFit="1" customWidth="1"/>
    <col min="90" max="90" width="84.90625" bestFit="1" customWidth="1"/>
    <col min="92" max="92" width="84.90625" bestFit="1" customWidth="1"/>
    <col min="94" max="94" width="84.90625" bestFit="1" customWidth="1"/>
    <col min="96" max="96" width="84.90625" bestFit="1" customWidth="1"/>
    <col min="98" max="98" width="84.90625" bestFit="1" customWidth="1"/>
    <col min="100" max="100" width="84.90625" bestFit="1" customWidth="1"/>
    <col min="102" max="102" width="84.90625" bestFit="1" customWidth="1"/>
    <col min="104" max="104" width="84.90625" bestFit="1" customWidth="1"/>
    <col min="106" max="106" width="84.90625" bestFit="1" customWidth="1"/>
    <col min="108" max="108" width="84.90625" bestFit="1" customWidth="1"/>
    <col min="110" max="110" width="84.90625" bestFit="1" customWidth="1"/>
    <col min="112" max="112" width="84.90625" bestFit="1" customWidth="1"/>
    <col min="114" max="114" width="84.90625" bestFit="1" customWidth="1"/>
    <col min="116" max="116" width="84.90625" bestFit="1" customWidth="1"/>
    <col min="118" max="118" width="84.90625" bestFit="1" customWidth="1"/>
    <col min="120" max="120" width="84.90625" bestFit="1" customWidth="1"/>
    <col min="122" max="122" width="84.90625" bestFit="1" customWidth="1"/>
    <col min="124" max="124" width="84.90625" bestFit="1" customWidth="1"/>
    <col min="126" max="126" width="84.90625" bestFit="1" customWidth="1"/>
    <col min="128" max="128" width="84.90625" bestFit="1" customWidth="1"/>
    <col min="130" max="130" width="84.90625" bestFit="1" customWidth="1"/>
    <col min="132" max="132" width="84.90625" bestFit="1" customWidth="1"/>
    <col min="134" max="134" width="84.90625" bestFit="1" customWidth="1"/>
    <col min="136" max="136" width="84.90625" bestFit="1" customWidth="1"/>
    <col min="138" max="138" width="84.90625" bestFit="1" customWidth="1"/>
    <col min="140" max="140" width="84.90625" bestFit="1" customWidth="1"/>
    <col min="142" max="142" width="84.90625" bestFit="1" customWidth="1"/>
    <col min="144" max="144" width="84.90625" bestFit="1" customWidth="1"/>
    <col min="146" max="146" width="84.90625" bestFit="1" customWidth="1"/>
    <col min="148" max="148" width="84.90625" bestFit="1" customWidth="1"/>
    <col min="150" max="150" width="84.90625" bestFit="1" customWidth="1"/>
    <col min="152" max="152" width="84.90625" bestFit="1" customWidth="1"/>
    <col min="154" max="154" width="84.90625" bestFit="1" customWidth="1"/>
    <col min="156" max="156" width="84.90625" bestFit="1" customWidth="1"/>
    <col min="158" max="158" width="84.90625" bestFit="1" customWidth="1"/>
    <col min="160" max="160" width="84.90625" bestFit="1" customWidth="1"/>
    <col min="162" max="162" width="84.90625" bestFit="1" customWidth="1"/>
    <col min="164" max="164" width="84.90625" bestFit="1" customWidth="1"/>
    <col min="166" max="166" width="84.90625" bestFit="1" customWidth="1"/>
    <col min="168" max="168" width="84.90625" bestFit="1" customWidth="1"/>
    <col min="170" max="170" width="84.90625" bestFit="1" customWidth="1"/>
    <col min="172" max="172" width="84.90625" bestFit="1" customWidth="1"/>
    <col min="174" max="174" width="84.90625" bestFit="1" customWidth="1"/>
    <col min="176" max="176" width="84.90625" bestFit="1" customWidth="1"/>
    <col min="178" max="178" width="84.90625" bestFit="1" customWidth="1"/>
    <col min="180" max="180" width="84.90625" bestFit="1" customWidth="1"/>
    <col min="182" max="182" width="84.90625" bestFit="1" customWidth="1"/>
    <col min="184" max="184" width="84.90625" bestFit="1" customWidth="1"/>
    <col min="186" max="186" width="84.90625" bestFit="1" customWidth="1"/>
    <col min="188" max="188" width="84.90625" bestFit="1" customWidth="1"/>
    <col min="190" max="190" width="84.90625" bestFit="1" customWidth="1"/>
    <col min="192" max="192" width="84.90625" bestFit="1" customWidth="1"/>
    <col min="194" max="194" width="84.90625" bestFit="1" customWidth="1"/>
    <col min="196" max="196" width="84.90625" bestFit="1" customWidth="1"/>
    <col min="198" max="198" width="84.90625" bestFit="1" customWidth="1"/>
    <col min="200" max="200" width="84.90625" bestFit="1" customWidth="1"/>
    <col min="202" max="202" width="84.90625" bestFit="1" customWidth="1"/>
    <col min="204" max="204" width="84.90625" bestFit="1" customWidth="1"/>
    <col min="206" max="206" width="84.90625" bestFit="1" customWidth="1"/>
    <col min="208" max="208" width="84.90625" bestFit="1" customWidth="1"/>
    <col min="210" max="210" width="84.90625" bestFit="1" customWidth="1"/>
    <col min="212" max="212" width="84.90625" bestFit="1" customWidth="1"/>
    <col min="214" max="214" width="84.90625" bestFit="1" customWidth="1"/>
    <col min="216" max="216" width="84.90625" bestFit="1" customWidth="1"/>
    <col min="218" max="218" width="84.90625" bestFit="1" customWidth="1"/>
    <col min="220" max="220" width="84.90625" bestFit="1" customWidth="1"/>
    <col min="222" max="222" width="84.90625" bestFit="1" customWidth="1"/>
    <col min="224" max="224" width="84.90625" bestFit="1" customWidth="1"/>
    <col min="226" max="226" width="84.90625" bestFit="1" customWidth="1"/>
    <col min="228" max="228" width="84.90625" bestFit="1" customWidth="1"/>
    <col min="230" max="230" width="84.90625" bestFit="1" customWidth="1"/>
    <col min="232" max="232" width="84.90625" bestFit="1" customWidth="1"/>
    <col min="234" max="234" width="84.90625" bestFit="1" customWidth="1"/>
    <col min="236" max="236" width="84.90625" bestFit="1" customWidth="1"/>
    <col min="238" max="238" width="84.90625" bestFit="1" customWidth="1"/>
    <col min="240" max="240" width="84.90625" bestFit="1" customWidth="1"/>
    <col min="242" max="242" width="84.90625" bestFit="1" customWidth="1"/>
    <col min="244" max="244" width="84.90625" bestFit="1" customWidth="1"/>
    <col min="246" max="246" width="84.90625" bestFit="1" customWidth="1"/>
    <col min="248" max="248" width="84.90625" bestFit="1" customWidth="1"/>
    <col min="250" max="250" width="84.90625" bestFit="1" customWidth="1"/>
    <col min="252" max="252" width="84.90625" bestFit="1" customWidth="1"/>
    <col min="254" max="254" width="84.90625" bestFit="1" customWidth="1"/>
    <col min="256" max="256" width="84.90625" bestFit="1" customWidth="1"/>
  </cols>
  <sheetData>
    <row r="2" spans="1:256" x14ac:dyDescent="0.2">
      <c r="A2" t="s">
        <v>3</v>
      </c>
      <c r="B2" s="12" t="s">
        <v>120</v>
      </c>
      <c r="C2" t="s">
        <v>3</v>
      </c>
      <c r="D2" s="12" t="s">
        <v>50</v>
      </c>
      <c r="E2" t="s">
        <v>3</v>
      </c>
      <c r="F2" s="12" t="s">
        <v>50</v>
      </c>
      <c r="G2" t="s">
        <v>3</v>
      </c>
      <c r="H2" s="12" t="s">
        <v>50</v>
      </c>
      <c r="I2" t="s">
        <v>3</v>
      </c>
      <c r="J2" s="12" t="s">
        <v>50</v>
      </c>
      <c r="K2" t="s">
        <v>3</v>
      </c>
      <c r="L2" s="12" t="s">
        <v>50</v>
      </c>
      <c r="M2" t="s">
        <v>3</v>
      </c>
      <c r="N2" s="12" t="s">
        <v>50</v>
      </c>
      <c r="O2" t="s">
        <v>3</v>
      </c>
      <c r="P2" s="12" t="s">
        <v>50</v>
      </c>
      <c r="Q2" t="s">
        <v>3</v>
      </c>
      <c r="R2" s="12" t="s">
        <v>50</v>
      </c>
      <c r="S2" t="s">
        <v>3</v>
      </c>
      <c r="T2" s="12" t="s">
        <v>50</v>
      </c>
      <c r="U2" t="s">
        <v>3</v>
      </c>
      <c r="V2" s="12" t="s">
        <v>50</v>
      </c>
      <c r="W2" t="s">
        <v>3</v>
      </c>
      <c r="X2" s="12" t="s">
        <v>50</v>
      </c>
      <c r="Y2" t="s">
        <v>3</v>
      </c>
      <c r="Z2" s="12" t="s">
        <v>50</v>
      </c>
      <c r="AA2" t="s">
        <v>3</v>
      </c>
      <c r="AB2" s="12" t="s">
        <v>50</v>
      </c>
      <c r="AC2" t="s">
        <v>3</v>
      </c>
      <c r="AD2" s="12" t="s">
        <v>50</v>
      </c>
      <c r="AE2" t="s">
        <v>3</v>
      </c>
      <c r="AF2" s="12" t="s">
        <v>50</v>
      </c>
      <c r="AG2" t="s">
        <v>3</v>
      </c>
      <c r="AH2" s="12" t="s">
        <v>50</v>
      </c>
      <c r="AI2" t="s">
        <v>3</v>
      </c>
      <c r="AJ2" s="12" t="s">
        <v>50</v>
      </c>
      <c r="AK2" t="s">
        <v>3</v>
      </c>
      <c r="AL2" s="12" t="s">
        <v>50</v>
      </c>
      <c r="AM2" t="s">
        <v>3</v>
      </c>
      <c r="AN2" s="12" t="s">
        <v>50</v>
      </c>
      <c r="AO2" t="s">
        <v>3</v>
      </c>
      <c r="AP2" s="12" t="s">
        <v>50</v>
      </c>
      <c r="AQ2" t="s">
        <v>3</v>
      </c>
      <c r="AR2" s="12" t="s">
        <v>50</v>
      </c>
      <c r="AS2" t="s">
        <v>3</v>
      </c>
      <c r="AT2" s="12" t="s">
        <v>50</v>
      </c>
      <c r="AU2" t="s">
        <v>3</v>
      </c>
      <c r="AV2" s="12" t="s">
        <v>50</v>
      </c>
      <c r="AW2" t="s">
        <v>3</v>
      </c>
      <c r="AX2" s="12" t="s">
        <v>50</v>
      </c>
      <c r="AY2" t="s">
        <v>3</v>
      </c>
      <c r="AZ2" s="12" t="s">
        <v>50</v>
      </c>
      <c r="BA2" t="s">
        <v>3</v>
      </c>
      <c r="BB2" s="12" t="s">
        <v>50</v>
      </c>
      <c r="BC2" t="s">
        <v>3</v>
      </c>
      <c r="BD2" s="12" t="s">
        <v>50</v>
      </c>
      <c r="BE2" t="s">
        <v>3</v>
      </c>
      <c r="BF2" s="12" t="s">
        <v>50</v>
      </c>
      <c r="BG2" t="s">
        <v>3</v>
      </c>
      <c r="BH2" s="12" t="s">
        <v>50</v>
      </c>
      <c r="BI2" t="s">
        <v>3</v>
      </c>
      <c r="BJ2" s="12" t="s">
        <v>50</v>
      </c>
      <c r="BK2" t="s">
        <v>3</v>
      </c>
      <c r="BL2" s="12" t="s">
        <v>50</v>
      </c>
      <c r="BM2" t="s">
        <v>3</v>
      </c>
      <c r="BN2" s="12" t="s">
        <v>50</v>
      </c>
      <c r="BO2" t="s">
        <v>3</v>
      </c>
      <c r="BP2" s="12" t="s">
        <v>50</v>
      </c>
      <c r="BQ2" t="s">
        <v>3</v>
      </c>
      <c r="BR2" s="12" t="s">
        <v>50</v>
      </c>
      <c r="BS2" t="s">
        <v>3</v>
      </c>
      <c r="BT2" s="12" t="s">
        <v>50</v>
      </c>
      <c r="BU2" t="s">
        <v>3</v>
      </c>
      <c r="BV2" s="12" t="s">
        <v>50</v>
      </c>
      <c r="BW2" t="s">
        <v>3</v>
      </c>
      <c r="BX2" s="12" t="s">
        <v>50</v>
      </c>
      <c r="BY2" t="s">
        <v>3</v>
      </c>
      <c r="BZ2" s="12" t="s">
        <v>50</v>
      </c>
      <c r="CA2" t="s">
        <v>3</v>
      </c>
      <c r="CB2" s="12" t="s">
        <v>50</v>
      </c>
      <c r="CC2" t="s">
        <v>3</v>
      </c>
      <c r="CD2" s="12" t="s">
        <v>50</v>
      </c>
      <c r="CE2" t="s">
        <v>3</v>
      </c>
      <c r="CF2" s="12" t="s">
        <v>50</v>
      </c>
      <c r="CG2" t="s">
        <v>3</v>
      </c>
      <c r="CH2" s="12" t="s">
        <v>50</v>
      </c>
      <c r="CI2" t="s">
        <v>3</v>
      </c>
      <c r="CJ2" s="12" t="s">
        <v>50</v>
      </c>
      <c r="CK2" t="s">
        <v>3</v>
      </c>
      <c r="CL2" s="12" t="s">
        <v>50</v>
      </c>
      <c r="CM2" t="s">
        <v>3</v>
      </c>
      <c r="CN2" s="12" t="s">
        <v>50</v>
      </c>
      <c r="CO2" t="s">
        <v>3</v>
      </c>
      <c r="CP2" s="12" t="s">
        <v>50</v>
      </c>
      <c r="CQ2" t="s">
        <v>3</v>
      </c>
      <c r="CR2" s="12" t="s">
        <v>50</v>
      </c>
      <c r="CS2" t="s">
        <v>3</v>
      </c>
      <c r="CT2" s="12" t="s">
        <v>50</v>
      </c>
      <c r="CU2" t="s">
        <v>3</v>
      </c>
      <c r="CV2" s="12" t="s">
        <v>50</v>
      </c>
      <c r="CW2" t="s">
        <v>3</v>
      </c>
      <c r="CX2" s="12" t="s">
        <v>50</v>
      </c>
      <c r="CY2" t="s">
        <v>3</v>
      </c>
      <c r="CZ2" s="12" t="s">
        <v>50</v>
      </c>
      <c r="DA2" t="s">
        <v>3</v>
      </c>
      <c r="DB2" s="12" t="s">
        <v>50</v>
      </c>
      <c r="DC2" t="s">
        <v>3</v>
      </c>
      <c r="DD2" s="12" t="s">
        <v>50</v>
      </c>
      <c r="DE2" t="s">
        <v>3</v>
      </c>
      <c r="DF2" s="12" t="s">
        <v>50</v>
      </c>
      <c r="DG2" t="s">
        <v>3</v>
      </c>
      <c r="DH2" s="12" t="s">
        <v>50</v>
      </c>
      <c r="DI2" t="s">
        <v>3</v>
      </c>
      <c r="DJ2" s="12" t="s">
        <v>50</v>
      </c>
      <c r="DK2" t="s">
        <v>3</v>
      </c>
      <c r="DL2" s="12" t="s">
        <v>50</v>
      </c>
      <c r="DM2" t="s">
        <v>3</v>
      </c>
      <c r="DN2" s="12" t="s">
        <v>50</v>
      </c>
      <c r="DO2" t="s">
        <v>3</v>
      </c>
      <c r="DP2" s="12" t="s">
        <v>50</v>
      </c>
      <c r="DQ2" t="s">
        <v>3</v>
      </c>
      <c r="DR2" s="12" t="s">
        <v>50</v>
      </c>
      <c r="DS2" t="s">
        <v>3</v>
      </c>
      <c r="DT2" s="12" t="s">
        <v>50</v>
      </c>
      <c r="DU2" t="s">
        <v>3</v>
      </c>
      <c r="DV2" s="12" t="s">
        <v>50</v>
      </c>
      <c r="DW2" t="s">
        <v>3</v>
      </c>
      <c r="DX2" s="12" t="s">
        <v>50</v>
      </c>
      <c r="DY2" t="s">
        <v>3</v>
      </c>
      <c r="DZ2" s="12" t="s">
        <v>50</v>
      </c>
      <c r="EA2" t="s">
        <v>3</v>
      </c>
      <c r="EB2" s="12" t="s">
        <v>50</v>
      </c>
      <c r="EC2" t="s">
        <v>3</v>
      </c>
      <c r="ED2" s="12" t="s">
        <v>50</v>
      </c>
      <c r="EE2" t="s">
        <v>3</v>
      </c>
      <c r="EF2" s="12" t="s">
        <v>50</v>
      </c>
      <c r="EG2" t="s">
        <v>3</v>
      </c>
      <c r="EH2" s="12" t="s">
        <v>50</v>
      </c>
      <c r="EI2" t="s">
        <v>3</v>
      </c>
      <c r="EJ2" s="12" t="s">
        <v>50</v>
      </c>
      <c r="EK2" t="s">
        <v>3</v>
      </c>
      <c r="EL2" s="12" t="s">
        <v>50</v>
      </c>
      <c r="EM2" t="s">
        <v>3</v>
      </c>
      <c r="EN2" s="12" t="s">
        <v>50</v>
      </c>
      <c r="EO2" t="s">
        <v>3</v>
      </c>
      <c r="EP2" s="12" t="s">
        <v>50</v>
      </c>
      <c r="EQ2" t="s">
        <v>3</v>
      </c>
      <c r="ER2" s="12" t="s">
        <v>50</v>
      </c>
      <c r="ES2" t="s">
        <v>3</v>
      </c>
      <c r="ET2" s="12" t="s">
        <v>50</v>
      </c>
      <c r="EU2" t="s">
        <v>3</v>
      </c>
      <c r="EV2" s="12" t="s">
        <v>50</v>
      </c>
      <c r="EW2" t="s">
        <v>3</v>
      </c>
      <c r="EX2" s="12" t="s">
        <v>50</v>
      </c>
      <c r="EY2" t="s">
        <v>3</v>
      </c>
      <c r="EZ2" s="12" t="s">
        <v>50</v>
      </c>
      <c r="FA2" t="s">
        <v>3</v>
      </c>
      <c r="FB2" s="12" t="s">
        <v>50</v>
      </c>
      <c r="FC2" t="s">
        <v>3</v>
      </c>
      <c r="FD2" s="12" t="s">
        <v>50</v>
      </c>
      <c r="FE2" t="s">
        <v>3</v>
      </c>
      <c r="FF2" s="12" t="s">
        <v>50</v>
      </c>
      <c r="FG2" t="s">
        <v>3</v>
      </c>
      <c r="FH2" s="12" t="s">
        <v>50</v>
      </c>
      <c r="FI2" t="s">
        <v>3</v>
      </c>
      <c r="FJ2" s="12" t="s">
        <v>50</v>
      </c>
      <c r="FK2" t="s">
        <v>3</v>
      </c>
      <c r="FL2" s="12" t="s">
        <v>50</v>
      </c>
      <c r="FM2" t="s">
        <v>3</v>
      </c>
      <c r="FN2" s="12" t="s">
        <v>50</v>
      </c>
      <c r="FO2" t="s">
        <v>3</v>
      </c>
      <c r="FP2" s="12" t="s">
        <v>50</v>
      </c>
      <c r="FQ2" t="s">
        <v>3</v>
      </c>
      <c r="FR2" s="12" t="s">
        <v>50</v>
      </c>
      <c r="FS2" t="s">
        <v>3</v>
      </c>
      <c r="FT2" s="12" t="s">
        <v>50</v>
      </c>
      <c r="FU2" t="s">
        <v>3</v>
      </c>
      <c r="FV2" s="12" t="s">
        <v>50</v>
      </c>
      <c r="FW2" t="s">
        <v>3</v>
      </c>
      <c r="FX2" s="12" t="s">
        <v>50</v>
      </c>
      <c r="FY2" t="s">
        <v>3</v>
      </c>
      <c r="FZ2" s="12" t="s">
        <v>50</v>
      </c>
      <c r="GA2" t="s">
        <v>3</v>
      </c>
      <c r="GB2" s="12" t="s">
        <v>50</v>
      </c>
      <c r="GC2" t="s">
        <v>3</v>
      </c>
      <c r="GD2" s="12" t="s">
        <v>50</v>
      </c>
      <c r="GE2" t="s">
        <v>3</v>
      </c>
      <c r="GF2" s="12" t="s">
        <v>50</v>
      </c>
      <c r="GG2" t="s">
        <v>3</v>
      </c>
      <c r="GH2" s="12" t="s">
        <v>50</v>
      </c>
      <c r="GI2" t="s">
        <v>3</v>
      </c>
      <c r="GJ2" s="12" t="s">
        <v>50</v>
      </c>
      <c r="GK2" t="s">
        <v>3</v>
      </c>
      <c r="GL2" s="12" t="s">
        <v>50</v>
      </c>
      <c r="GM2" t="s">
        <v>3</v>
      </c>
      <c r="GN2" s="12" t="s">
        <v>50</v>
      </c>
      <c r="GO2" t="s">
        <v>3</v>
      </c>
      <c r="GP2" s="12" t="s">
        <v>50</v>
      </c>
      <c r="GQ2" t="s">
        <v>3</v>
      </c>
      <c r="GR2" s="12" t="s">
        <v>50</v>
      </c>
      <c r="GS2" t="s">
        <v>3</v>
      </c>
      <c r="GT2" s="12" t="s">
        <v>50</v>
      </c>
      <c r="GU2" t="s">
        <v>3</v>
      </c>
      <c r="GV2" s="12" t="s">
        <v>50</v>
      </c>
      <c r="GW2" t="s">
        <v>3</v>
      </c>
      <c r="GX2" s="12" t="s">
        <v>50</v>
      </c>
      <c r="GY2" t="s">
        <v>3</v>
      </c>
      <c r="GZ2" s="12" t="s">
        <v>50</v>
      </c>
      <c r="HA2" t="s">
        <v>3</v>
      </c>
      <c r="HB2" s="12" t="s">
        <v>50</v>
      </c>
      <c r="HC2" t="s">
        <v>3</v>
      </c>
      <c r="HD2" s="12" t="s">
        <v>50</v>
      </c>
      <c r="HE2" t="s">
        <v>3</v>
      </c>
      <c r="HF2" s="12" t="s">
        <v>50</v>
      </c>
      <c r="HG2" t="s">
        <v>3</v>
      </c>
      <c r="HH2" s="12" t="s">
        <v>50</v>
      </c>
      <c r="HI2" t="s">
        <v>3</v>
      </c>
      <c r="HJ2" s="12" t="s">
        <v>50</v>
      </c>
      <c r="HK2" t="s">
        <v>3</v>
      </c>
      <c r="HL2" s="12" t="s">
        <v>50</v>
      </c>
      <c r="HM2" t="s">
        <v>3</v>
      </c>
      <c r="HN2" s="12" t="s">
        <v>50</v>
      </c>
      <c r="HO2" t="s">
        <v>3</v>
      </c>
      <c r="HP2" s="12" t="s">
        <v>50</v>
      </c>
      <c r="HQ2" t="s">
        <v>3</v>
      </c>
      <c r="HR2" s="12" t="s">
        <v>50</v>
      </c>
      <c r="HS2" t="s">
        <v>3</v>
      </c>
      <c r="HT2" s="12" t="s">
        <v>50</v>
      </c>
      <c r="HU2" t="s">
        <v>3</v>
      </c>
      <c r="HV2" s="12" t="s">
        <v>50</v>
      </c>
      <c r="HW2" t="s">
        <v>3</v>
      </c>
      <c r="HX2" s="12" t="s">
        <v>50</v>
      </c>
      <c r="HY2" t="s">
        <v>3</v>
      </c>
      <c r="HZ2" s="12" t="s">
        <v>50</v>
      </c>
      <c r="IA2" t="s">
        <v>3</v>
      </c>
      <c r="IB2" s="12" t="s">
        <v>50</v>
      </c>
      <c r="IC2" t="s">
        <v>3</v>
      </c>
      <c r="ID2" s="12" t="s">
        <v>50</v>
      </c>
      <c r="IE2" t="s">
        <v>3</v>
      </c>
      <c r="IF2" s="12" t="s">
        <v>50</v>
      </c>
      <c r="IG2" t="s">
        <v>3</v>
      </c>
      <c r="IH2" s="12" t="s">
        <v>50</v>
      </c>
      <c r="II2" t="s">
        <v>3</v>
      </c>
      <c r="IJ2" s="12" t="s">
        <v>50</v>
      </c>
      <c r="IK2" t="s">
        <v>3</v>
      </c>
      <c r="IL2" s="12" t="s">
        <v>50</v>
      </c>
      <c r="IM2" t="s">
        <v>3</v>
      </c>
      <c r="IN2" s="12" t="s">
        <v>50</v>
      </c>
      <c r="IO2" t="s">
        <v>3</v>
      </c>
      <c r="IP2" s="12" t="s">
        <v>50</v>
      </c>
      <c r="IQ2" t="s">
        <v>3</v>
      </c>
      <c r="IR2" s="12" t="s">
        <v>50</v>
      </c>
      <c r="IS2" t="s">
        <v>3</v>
      </c>
      <c r="IT2" s="12" t="s">
        <v>50</v>
      </c>
      <c r="IU2" t="s">
        <v>3</v>
      </c>
      <c r="IV2" s="12" t="s">
        <v>50</v>
      </c>
    </row>
    <row r="4" spans="1:256" x14ac:dyDescent="0.2">
      <c r="A4" t="s">
        <v>4</v>
      </c>
      <c r="B4" s="12" t="s">
        <v>121</v>
      </c>
      <c r="C4" t="s">
        <v>4</v>
      </c>
      <c r="D4" s="12" t="s">
        <v>51</v>
      </c>
      <c r="E4" t="s">
        <v>4</v>
      </c>
      <c r="F4" s="12" t="s">
        <v>51</v>
      </c>
      <c r="G4" t="s">
        <v>4</v>
      </c>
      <c r="H4" s="12" t="s">
        <v>51</v>
      </c>
      <c r="I4" t="s">
        <v>4</v>
      </c>
      <c r="J4" s="12" t="s">
        <v>51</v>
      </c>
      <c r="K4" t="s">
        <v>4</v>
      </c>
      <c r="L4" s="12" t="s">
        <v>51</v>
      </c>
      <c r="M4" t="s">
        <v>4</v>
      </c>
      <c r="N4" s="12" t="s">
        <v>51</v>
      </c>
      <c r="O4" t="s">
        <v>4</v>
      </c>
      <c r="P4" s="12" t="s">
        <v>51</v>
      </c>
      <c r="Q4" t="s">
        <v>4</v>
      </c>
      <c r="R4" s="12" t="s">
        <v>51</v>
      </c>
      <c r="S4" t="s">
        <v>4</v>
      </c>
      <c r="T4" s="12" t="s">
        <v>51</v>
      </c>
      <c r="U4" t="s">
        <v>4</v>
      </c>
      <c r="V4" s="12" t="s">
        <v>51</v>
      </c>
      <c r="W4" t="s">
        <v>4</v>
      </c>
      <c r="X4" s="12" t="s">
        <v>51</v>
      </c>
      <c r="Y4" t="s">
        <v>4</v>
      </c>
      <c r="Z4" s="12" t="s">
        <v>51</v>
      </c>
      <c r="AA4" t="s">
        <v>4</v>
      </c>
      <c r="AB4" s="12" t="s">
        <v>51</v>
      </c>
      <c r="AC4" t="s">
        <v>4</v>
      </c>
      <c r="AD4" s="12" t="s">
        <v>51</v>
      </c>
      <c r="AE4" t="s">
        <v>4</v>
      </c>
      <c r="AF4" s="12" t="s">
        <v>51</v>
      </c>
      <c r="AG4" t="s">
        <v>4</v>
      </c>
      <c r="AH4" s="12" t="s">
        <v>51</v>
      </c>
      <c r="AI4" t="s">
        <v>4</v>
      </c>
      <c r="AJ4" s="12" t="s">
        <v>51</v>
      </c>
      <c r="AK4" t="s">
        <v>4</v>
      </c>
      <c r="AL4" s="12" t="s">
        <v>51</v>
      </c>
      <c r="AM4" t="s">
        <v>4</v>
      </c>
      <c r="AN4" s="12" t="s">
        <v>51</v>
      </c>
      <c r="AO4" t="s">
        <v>4</v>
      </c>
      <c r="AP4" s="12" t="s">
        <v>51</v>
      </c>
      <c r="AQ4" t="s">
        <v>4</v>
      </c>
      <c r="AR4" s="12" t="s">
        <v>51</v>
      </c>
      <c r="AS4" t="s">
        <v>4</v>
      </c>
      <c r="AT4" s="12" t="s">
        <v>51</v>
      </c>
      <c r="AU4" t="s">
        <v>4</v>
      </c>
      <c r="AV4" s="12" t="s">
        <v>51</v>
      </c>
      <c r="AW4" t="s">
        <v>4</v>
      </c>
      <c r="AX4" s="12" t="s">
        <v>51</v>
      </c>
      <c r="AY4" t="s">
        <v>4</v>
      </c>
      <c r="AZ4" s="12" t="s">
        <v>51</v>
      </c>
      <c r="BA4" t="s">
        <v>4</v>
      </c>
      <c r="BB4" s="12" t="s">
        <v>51</v>
      </c>
      <c r="BC4" t="s">
        <v>4</v>
      </c>
      <c r="BD4" s="12" t="s">
        <v>51</v>
      </c>
      <c r="BE4" t="s">
        <v>4</v>
      </c>
      <c r="BF4" s="12" t="s">
        <v>51</v>
      </c>
      <c r="BG4" t="s">
        <v>4</v>
      </c>
      <c r="BH4" s="12" t="s">
        <v>51</v>
      </c>
      <c r="BI4" t="s">
        <v>4</v>
      </c>
      <c r="BJ4" s="12" t="s">
        <v>51</v>
      </c>
      <c r="BK4" t="s">
        <v>4</v>
      </c>
      <c r="BL4" s="12" t="s">
        <v>51</v>
      </c>
      <c r="BM4" t="s">
        <v>4</v>
      </c>
      <c r="BN4" s="12" t="s">
        <v>51</v>
      </c>
      <c r="BO4" t="s">
        <v>4</v>
      </c>
      <c r="BP4" s="12" t="s">
        <v>51</v>
      </c>
      <c r="BQ4" t="s">
        <v>4</v>
      </c>
      <c r="BR4" s="12" t="s">
        <v>51</v>
      </c>
      <c r="BS4" t="s">
        <v>4</v>
      </c>
      <c r="BT4" s="12" t="s">
        <v>51</v>
      </c>
      <c r="BU4" t="s">
        <v>4</v>
      </c>
      <c r="BV4" s="12" t="s">
        <v>51</v>
      </c>
      <c r="BW4" t="s">
        <v>4</v>
      </c>
      <c r="BX4" s="12" t="s">
        <v>51</v>
      </c>
      <c r="BY4" t="s">
        <v>4</v>
      </c>
      <c r="BZ4" s="12" t="s">
        <v>51</v>
      </c>
      <c r="CA4" t="s">
        <v>4</v>
      </c>
      <c r="CB4" s="12" t="s">
        <v>51</v>
      </c>
      <c r="CC4" t="s">
        <v>4</v>
      </c>
      <c r="CD4" s="12" t="s">
        <v>51</v>
      </c>
      <c r="CE4" t="s">
        <v>4</v>
      </c>
      <c r="CF4" s="12" t="s">
        <v>51</v>
      </c>
      <c r="CG4" t="s">
        <v>4</v>
      </c>
      <c r="CH4" s="12" t="s">
        <v>51</v>
      </c>
      <c r="CI4" t="s">
        <v>4</v>
      </c>
      <c r="CJ4" s="12" t="s">
        <v>51</v>
      </c>
      <c r="CK4" t="s">
        <v>4</v>
      </c>
      <c r="CL4" s="12" t="s">
        <v>51</v>
      </c>
      <c r="CM4" t="s">
        <v>4</v>
      </c>
      <c r="CN4" s="12" t="s">
        <v>51</v>
      </c>
      <c r="CO4" t="s">
        <v>4</v>
      </c>
      <c r="CP4" s="12" t="s">
        <v>51</v>
      </c>
      <c r="CQ4" t="s">
        <v>4</v>
      </c>
      <c r="CR4" s="12" t="s">
        <v>51</v>
      </c>
      <c r="CS4" t="s">
        <v>4</v>
      </c>
      <c r="CT4" s="12" t="s">
        <v>51</v>
      </c>
      <c r="CU4" t="s">
        <v>4</v>
      </c>
      <c r="CV4" s="12" t="s">
        <v>51</v>
      </c>
      <c r="CW4" t="s">
        <v>4</v>
      </c>
      <c r="CX4" s="12" t="s">
        <v>51</v>
      </c>
      <c r="CY4" t="s">
        <v>4</v>
      </c>
      <c r="CZ4" s="12" t="s">
        <v>51</v>
      </c>
      <c r="DA4" t="s">
        <v>4</v>
      </c>
      <c r="DB4" s="12" t="s">
        <v>51</v>
      </c>
      <c r="DC4" t="s">
        <v>4</v>
      </c>
      <c r="DD4" s="12" t="s">
        <v>51</v>
      </c>
      <c r="DE4" t="s">
        <v>4</v>
      </c>
      <c r="DF4" s="12" t="s">
        <v>51</v>
      </c>
      <c r="DG4" t="s">
        <v>4</v>
      </c>
      <c r="DH4" s="12" t="s">
        <v>51</v>
      </c>
      <c r="DI4" t="s">
        <v>4</v>
      </c>
      <c r="DJ4" s="12" t="s">
        <v>51</v>
      </c>
      <c r="DK4" t="s">
        <v>4</v>
      </c>
      <c r="DL4" s="12" t="s">
        <v>51</v>
      </c>
      <c r="DM4" t="s">
        <v>4</v>
      </c>
      <c r="DN4" s="12" t="s">
        <v>51</v>
      </c>
      <c r="DO4" t="s">
        <v>4</v>
      </c>
      <c r="DP4" s="12" t="s">
        <v>51</v>
      </c>
      <c r="DQ4" t="s">
        <v>4</v>
      </c>
      <c r="DR4" s="12" t="s">
        <v>51</v>
      </c>
      <c r="DS4" t="s">
        <v>4</v>
      </c>
      <c r="DT4" s="12" t="s">
        <v>51</v>
      </c>
      <c r="DU4" t="s">
        <v>4</v>
      </c>
      <c r="DV4" s="12" t="s">
        <v>51</v>
      </c>
      <c r="DW4" t="s">
        <v>4</v>
      </c>
      <c r="DX4" s="12" t="s">
        <v>51</v>
      </c>
      <c r="DY4" t="s">
        <v>4</v>
      </c>
      <c r="DZ4" s="12" t="s">
        <v>51</v>
      </c>
      <c r="EA4" t="s">
        <v>4</v>
      </c>
      <c r="EB4" s="12" t="s">
        <v>51</v>
      </c>
      <c r="EC4" t="s">
        <v>4</v>
      </c>
      <c r="ED4" s="12" t="s">
        <v>51</v>
      </c>
      <c r="EE4" t="s">
        <v>4</v>
      </c>
      <c r="EF4" s="12" t="s">
        <v>51</v>
      </c>
      <c r="EG4" t="s">
        <v>4</v>
      </c>
      <c r="EH4" s="12" t="s">
        <v>51</v>
      </c>
      <c r="EI4" t="s">
        <v>4</v>
      </c>
      <c r="EJ4" s="12" t="s">
        <v>51</v>
      </c>
      <c r="EK4" t="s">
        <v>4</v>
      </c>
      <c r="EL4" s="12" t="s">
        <v>51</v>
      </c>
      <c r="EM4" t="s">
        <v>4</v>
      </c>
      <c r="EN4" s="12" t="s">
        <v>51</v>
      </c>
      <c r="EO4" t="s">
        <v>4</v>
      </c>
      <c r="EP4" s="12" t="s">
        <v>51</v>
      </c>
      <c r="EQ4" t="s">
        <v>4</v>
      </c>
      <c r="ER4" s="12" t="s">
        <v>51</v>
      </c>
      <c r="ES4" t="s">
        <v>4</v>
      </c>
      <c r="ET4" s="12" t="s">
        <v>51</v>
      </c>
      <c r="EU4" t="s">
        <v>4</v>
      </c>
      <c r="EV4" s="12" t="s">
        <v>51</v>
      </c>
      <c r="EW4" t="s">
        <v>4</v>
      </c>
      <c r="EX4" s="12" t="s">
        <v>51</v>
      </c>
      <c r="EY4" t="s">
        <v>4</v>
      </c>
      <c r="EZ4" s="12" t="s">
        <v>51</v>
      </c>
      <c r="FA4" t="s">
        <v>4</v>
      </c>
      <c r="FB4" s="12" t="s">
        <v>51</v>
      </c>
      <c r="FC4" t="s">
        <v>4</v>
      </c>
      <c r="FD4" s="12" t="s">
        <v>51</v>
      </c>
      <c r="FE4" t="s">
        <v>4</v>
      </c>
      <c r="FF4" s="12" t="s">
        <v>51</v>
      </c>
      <c r="FG4" t="s">
        <v>4</v>
      </c>
      <c r="FH4" s="12" t="s">
        <v>51</v>
      </c>
      <c r="FI4" t="s">
        <v>4</v>
      </c>
      <c r="FJ4" s="12" t="s">
        <v>51</v>
      </c>
      <c r="FK4" t="s">
        <v>4</v>
      </c>
      <c r="FL4" s="12" t="s">
        <v>51</v>
      </c>
      <c r="FM4" t="s">
        <v>4</v>
      </c>
      <c r="FN4" s="12" t="s">
        <v>51</v>
      </c>
      <c r="FO4" t="s">
        <v>4</v>
      </c>
      <c r="FP4" s="12" t="s">
        <v>51</v>
      </c>
      <c r="FQ4" t="s">
        <v>4</v>
      </c>
      <c r="FR4" s="12" t="s">
        <v>51</v>
      </c>
      <c r="FS4" t="s">
        <v>4</v>
      </c>
      <c r="FT4" s="12" t="s">
        <v>51</v>
      </c>
      <c r="FU4" t="s">
        <v>4</v>
      </c>
      <c r="FV4" s="12" t="s">
        <v>51</v>
      </c>
      <c r="FW4" t="s">
        <v>4</v>
      </c>
      <c r="FX4" s="12" t="s">
        <v>51</v>
      </c>
      <c r="FY4" t="s">
        <v>4</v>
      </c>
      <c r="FZ4" s="12" t="s">
        <v>51</v>
      </c>
      <c r="GA4" t="s">
        <v>4</v>
      </c>
      <c r="GB4" s="12" t="s">
        <v>51</v>
      </c>
      <c r="GC4" t="s">
        <v>4</v>
      </c>
      <c r="GD4" s="12" t="s">
        <v>51</v>
      </c>
      <c r="GE4" t="s">
        <v>4</v>
      </c>
      <c r="GF4" s="12" t="s">
        <v>51</v>
      </c>
      <c r="GG4" t="s">
        <v>4</v>
      </c>
      <c r="GH4" s="12" t="s">
        <v>51</v>
      </c>
      <c r="GI4" t="s">
        <v>4</v>
      </c>
      <c r="GJ4" s="12" t="s">
        <v>51</v>
      </c>
      <c r="GK4" t="s">
        <v>4</v>
      </c>
      <c r="GL4" s="12" t="s">
        <v>51</v>
      </c>
      <c r="GM4" t="s">
        <v>4</v>
      </c>
      <c r="GN4" s="12" t="s">
        <v>51</v>
      </c>
      <c r="GO4" t="s">
        <v>4</v>
      </c>
      <c r="GP4" s="12" t="s">
        <v>51</v>
      </c>
      <c r="GQ4" t="s">
        <v>4</v>
      </c>
      <c r="GR4" s="12" t="s">
        <v>51</v>
      </c>
      <c r="GS4" t="s">
        <v>4</v>
      </c>
      <c r="GT4" s="12" t="s">
        <v>51</v>
      </c>
      <c r="GU4" t="s">
        <v>4</v>
      </c>
      <c r="GV4" s="12" t="s">
        <v>51</v>
      </c>
      <c r="GW4" t="s">
        <v>4</v>
      </c>
      <c r="GX4" s="12" t="s">
        <v>51</v>
      </c>
      <c r="GY4" t="s">
        <v>4</v>
      </c>
      <c r="GZ4" s="12" t="s">
        <v>51</v>
      </c>
      <c r="HA4" t="s">
        <v>4</v>
      </c>
      <c r="HB4" s="12" t="s">
        <v>51</v>
      </c>
      <c r="HC4" t="s">
        <v>4</v>
      </c>
      <c r="HD4" s="12" t="s">
        <v>51</v>
      </c>
      <c r="HE4" t="s">
        <v>4</v>
      </c>
      <c r="HF4" s="12" t="s">
        <v>51</v>
      </c>
      <c r="HG4" t="s">
        <v>4</v>
      </c>
      <c r="HH4" s="12" t="s">
        <v>51</v>
      </c>
      <c r="HI4" t="s">
        <v>4</v>
      </c>
      <c r="HJ4" s="12" t="s">
        <v>51</v>
      </c>
      <c r="HK4" t="s">
        <v>4</v>
      </c>
      <c r="HL4" s="12" t="s">
        <v>51</v>
      </c>
      <c r="HM4" t="s">
        <v>4</v>
      </c>
      <c r="HN4" s="12" t="s">
        <v>51</v>
      </c>
      <c r="HO4" t="s">
        <v>4</v>
      </c>
      <c r="HP4" s="12" t="s">
        <v>51</v>
      </c>
      <c r="HQ4" t="s">
        <v>4</v>
      </c>
      <c r="HR4" s="12" t="s">
        <v>51</v>
      </c>
      <c r="HS4" t="s">
        <v>4</v>
      </c>
      <c r="HT4" s="12" t="s">
        <v>51</v>
      </c>
      <c r="HU4" t="s">
        <v>4</v>
      </c>
      <c r="HV4" s="12" t="s">
        <v>51</v>
      </c>
      <c r="HW4" t="s">
        <v>4</v>
      </c>
      <c r="HX4" s="12" t="s">
        <v>51</v>
      </c>
      <c r="HY4" t="s">
        <v>4</v>
      </c>
      <c r="HZ4" s="12" t="s">
        <v>51</v>
      </c>
      <c r="IA4" t="s">
        <v>4</v>
      </c>
      <c r="IB4" s="12" t="s">
        <v>51</v>
      </c>
      <c r="IC4" t="s">
        <v>4</v>
      </c>
      <c r="ID4" s="12" t="s">
        <v>51</v>
      </c>
      <c r="IE4" t="s">
        <v>4</v>
      </c>
      <c r="IF4" s="12" t="s">
        <v>51</v>
      </c>
      <c r="IG4" t="s">
        <v>4</v>
      </c>
      <c r="IH4" s="12" t="s">
        <v>51</v>
      </c>
      <c r="II4" t="s">
        <v>4</v>
      </c>
      <c r="IJ4" s="12" t="s">
        <v>51</v>
      </c>
      <c r="IK4" t="s">
        <v>4</v>
      </c>
      <c r="IL4" s="12" t="s">
        <v>51</v>
      </c>
      <c r="IM4" t="s">
        <v>4</v>
      </c>
      <c r="IN4" s="12" t="s">
        <v>51</v>
      </c>
      <c r="IO4" t="s">
        <v>4</v>
      </c>
      <c r="IP4" s="12" t="s">
        <v>51</v>
      </c>
      <c r="IQ4" t="s">
        <v>4</v>
      </c>
      <c r="IR4" s="12" t="s">
        <v>51</v>
      </c>
      <c r="IS4" t="s">
        <v>4</v>
      </c>
      <c r="IT4" s="12" t="s">
        <v>51</v>
      </c>
      <c r="IU4" t="s">
        <v>4</v>
      </c>
      <c r="IV4" s="12" t="s">
        <v>51</v>
      </c>
    </row>
    <row r="6" spans="1:256" x14ac:dyDescent="0.2">
      <c r="A6" t="s">
        <v>5</v>
      </c>
      <c r="B6" s="12" t="s">
        <v>122</v>
      </c>
      <c r="C6" t="s">
        <v>5</v>
      </c>
      <c r="D6" s="12" t="s">
        <v>52</v>
      </c>
      <c r="E6" t="s">
        <v>5</v>
      </c>
      <c r="F6" s="12" t="s">
        <v>52</v>
      </c>
      <c r="G6" t="s">
        <v>5</v>
      </c>
      <c r="H6" s="12" t="s">
        <v>52</v>
      </c>
      <c r="I6" t="s">
        <v>5</v>
      </c>
      <c r="J6" s="12" t="s">
        <v>52</v>
      </c>
      <c r="K6" t="s">
        <v>5</v>
      </c>
      <c r="L6" s="12" t="s">
        <v>52</v>
      </c>
      <c r="M6" t="s">
        <v>5</v>
      </c>
      <c r="N6" s="12" t="s">
        <v>52</v>
      </c>
      <c r="O6" t="s">
        <v>5</v>
      </c>
      <c r="P6" s="12" t="s">
        <v>52</v>
      </c>
      <c r="Q6" t="s">
        <v>5</v>
      </c>
      <c r="R6" s="12" t="s">
        <v>52</v>
      </c>
      <c r="S6" t="s">
        <v>5</v>
      </c>
      <c r="T6" s="12" t="s">
        <v>52</v>
      </c>
      <c r="U6" t="s">
        <v>5</v>
      </c>
      <c r="V6" s="12" t="s">
        <v>52</v>
      </c>
      <c r="W6" t="s">
        <v>5</v>
      </c>
      <c r="X6" s="12" t="s">
        <v>52</v>
      </c>
      <c r="Y6" t="s">
        <v>5</v>
      </c>
      <c r="Z6" s="12" t="s">
        <v>52</v>
      </c>
      <c r="AA6" t="s">
        <v>5</v>
      </c>
      <c r="AB6" s="12" t="s">
        <v>52</v>
      </c>
      <c r="AC6" t="s">
        <v>5</v>
      </c>
      <c r="AD6" s="12" t="s">
        <v>52</v>
      </c>
      <c r="AE6" t="s">
        <v>5</v>
      </c>
      <c r="AF6" s="12" t="s">
        <v>52</v>
      </c>
      <c r="AG6" t="s">
        <v>5</v>
      </c>
      <c r="AH6" s="12" t="s">
        <v>52</v>
      </c>
      <c r="AI6" t="s">
        <v>5</v>
      </c>
      <c r="AJ6" s="12" t="s">
        <v>52</v>
      </c>
      <c r="AK6" t="s">
        <v>5</v>
      </c>
      <c r="AL6" s="12" t="s">
        <v>52</v>
      </c>
      <c r="AM6" t="s">
        <v>5</v>
      </c>
      <c r="AN6" s="12" t="s">
        <v>52</v>
      </c>
      <c r="AO6" t="s">
        <v>5</v>
      </c>
      <c r="AP6" s="12" t="s">
        <v>52</v>
      </c>
      <c r="AQ6" t="s">
        <v>5</v>
      </c>
      <c r="AR6" s="12" t="s">
        <v>52</v>
      </c>
      <c r="AS6" t="s">
        <v>5</v>
      </c>
      <c r="AT6" s="12" t="s">
        <v>52</v>
      </c>
      <c r="AU6" t="s">
        <v>5</v>
      </c>
      <c r="AV6" s="12" t="s">
        <v>52</v>
      </c>
      <c r="AW6" t="s">
        <v>5</v>
      </c>
      <c r="AX6" s="12" t="s">
        <v>52</v>
      </c>
      <c r="AY6" t="s">
        <v>5</v>
      </c>
      <c r="AZ6" s="12" t="s">
        <v>52</v>
      </c>
      <c r="BA6" t="s">
        <v>5</v>
      </c>
      <c r="BB6" s="12" t="s">
        <v>52</v>
      </c>
      <c r="BC6" t="s">
        <v>5</v>
      </c>
      <c r="BD6" s="12" t="s">
        <v>52</v>
      </c>
      <c r="BE6" t="s">
        <v>5</v>
      </c>
      <c r="BF6" s="12" t="s">
        <v>52</v>
      </c>
      <c r="BG6" t="s">
        <v>5</v>
      </c>
      <c r="BH6" s="12" t="s">
        <v>52</v>
      </c>
      <c r="BI6" t="s">
        <v>5</v>
      </c>
      <c r="BJ6" s="12" t="s">
        <v>52</v>
      </c>
      <c r="BK6" t="s">
        <v>5</v>
      </c>
      <c r="BL6" s="12" t="s">
        <v>52</v>
      </c>
      <c r="BM6" t="s">
        <v>5</v>
      </c>
      <c r="BN6" s="12" t="s">
        <v>52</v>
      </c>
      <c r="BO6" t="s">
        <v>5</v>
      </c>
      <c r="BP6" s="12" t="s">
        <v>52</v>
      </c>
      <c r="BQ6" t="s">
        <v>5</v>
      </c>
      <c r="BR6" s="12" t="s">
        <v>52</v>
      </c>
      <c r="BS6" t="s">
        <v>5</v>
      </c>
      <c r="BT6" s="12" t="s">
        <v>52</v>
      </c>
      <c r="BU6" t="s">
        <v>5</v>
      </c>
      <c r="BV6" s="12" t="s">
        <v>52</v>
      </c>
      <c r="BW6" t="s">
        <v>5</v>
      </c>
      <c r="BX6" s="12" t="s">
        <v>52</v>
      </c>
      <c r="BY6" t="s">
        <v>5</v>
      </c>
      <c r="BZ6" s="12" t="s">
        <v>52</v>
      </c>
      <c r="CA6" t="s">
        <v>5</v>
      </c>
      <c r="CB6" s="12" t="s">
        <v>52</v>
      </c>
      <c r="CC6" t="s">
        <v>5</v>
      </c>
      <c r="CD6" s="12" t="s">
        <v>52</v>
      </c>
      <c r="CE6" t="s">
        <v>5</v>
      </c>
      <c r="CF6" s="12" t="s">
        <v>52</v>
      </c>
      <c r="CG6" t="s">
        <v>5</v>
      </c>
      <c r="CH6" s="12" t="s">
        <v>52</v>
      </c>
      <c r="CI6" t="s">
        <v>5</v>
      </c>
      <c r="CJ6" s="12" t="s">
        <v>52</v>
      </c>
      <c r="CK6" t="s">
        <v>5</v>
      </c>
      <c r="CL6" s="12" t="s">
        <v>52</v>
      </c>
      <c r="CM6" t="s">
        <v>5</v>
      </c>
      <c r="CN6" s="12" t="s">
        <v>52</v>
      </c>
      <c r="CO6" t="s">
        <v>5</v>
      </c>
      <c r="CP6" s="12" t="s">
        <v>52</v>
      </c>
      <c r="CQ6" t="s">
        <v>5</v>
      </c>
      <c r="CR6" s="12" t="s">
        <v>52</v>
      </c>
      <c r="CS6" t="s">
        <v>5</v>
      </c>
      <c r="CT6" s="12" t="s">
        <v>52</v>
      </c>
      <c r="CU6" t="s">
        <v>5</v>
      </c>
      <c r="CV6" s="12" t="s">
        <v>52</v>
      </c>
      <c r="CW6" t="s">
        <v>5</v>
      </c>
      <c r="CX6" s="12" t="s">
        <v>52</v>
      </c>
      <c r="CY6" t="s">
        <v>5</v>
      </c>
      <c r="CZ6" s="12" t="s">
        <v>52</v>
      </c>
      <c r="DA6" t="s">
        <v>5</v>
      </c>
      <c r="DB6" s="12" t="s">
        <v>52</v>
      </c>
      <c r="DC6" t="s">
        <v>5</v>
      </c>
      <c r="DD6" s="12" t="s">
        <v>52</v>
      </c>
      <c r="DE6" t="s">
        <v>5</v>
      </c>
      <c r="DF6" s="12" t="s">
        <v>52</v>
      </c>
      <c r="DG6" t="s">
        <v>5</v>
      </c>
      <c r="DH6" s="12" t="s">
        <v>52</v>
      </c>
      <c r="DI6" t="s">
        <v>5</v>
      </c>
      <c r="DJ6" s="12" t="s">
        <v>52</v>
      </c>
      <c r="DK6" t="s">
        <v>5</v>
      </c>
      <c r="DL6" s="12" t="s">
        <v>52</v>
      </c>
      <c r="DM6" t="s">
        <v>5</v>
      </c>
      <c r="DN6" s="12" t="s">
        <v>52</v>
      </c>
      <c r="DO6" t="s">
        <v>5</v>
      </c>
      <c r="DP6" s="12" t="s">
        <v>52</v>
      </c>
      <c r="DQ6" t="s">
        <v>5</v>
      </c>
      <c r="DR6" s="12" t="s">
        <v>52</v>
      </c>
      <c r="DS6" t="s">
        <v>5</v>
      </c>
      <c r="DT6" s="12" t="s">
        <v>52</v>
      </c>
      <c r="DU6" t="s">
        <v>5</v>
      </c>
      <c r="DV6" s="12" t="s">
        <v>52</v>
      </c>
      <c r="DW6" t="s">
        <v>5</v>
      </c>
      <c r="DX6" s="12" t="s">
        <v>52</v>
      </c>
      <c r="DY6" t="s">
        <v>5</v>
      </c>
      <c r="DZ6" s="12" t="s">
        <v>52</v>
      </c>
      <c r="EA6" t="s">
        <v>5</v>
      </c>
      <c r="EB6" s="12" t="s">
        <v>52</v>
      </c>
      <c r="EC6" t="s">
        <v>5</v>
      </c>
      <c r="ED6" s="12" t="s">
        <v>52</v>
      </c>
      <c r="EE6" t="s">
        <v>5</v>
      </c>
      <c r="EF6" s="12" t="s">
        <v>52</v>
      </c>
      <c r="EG6" t="s">
        <v>5</v>
      </c>
      <c r="EH6" s="12" t="s">
        <v>52</v>
      </c>
      <c r="EI6" t="s">
        <v>5</v>
      </c>
      <c r="EJ6" s="12" t="s">
        <v>52</v>
      </c>
      <c r="EK6" t="s">
        <v>5</v>
      </c>
      <c r="EL6" s="12" t="s">
        <v>52</v>
      </c>
      <c r="EM6" t="s">
        <v>5</v>
      </c>
      <c r="EN6" s="12" t="s">
        <v>52</v>
      </c>
      <c r="EO6" t="s">
        <v>5</v>
      </c>
      <c r="EP6" s="12" t="s">
        <v>52</v>
      </c>
      <c r="EQ6" t="s">
        <v>5</v>
      </c>
      <c r="ER6" s="12" t="s">
        <v>52</v>
      </c>
      <c r="ES6" t="s">
        <v>5</v>
      </c>
      <c r="ET6" s="12" t="s">
        <v>52</v>
      </c>
      <c r="EU6" t="s">
        <v>5</v>
      </c>
      <c r="EV6" s="12" t="s">
        <v>52</v>
      </c>
      <c r="EW6" t="s">
        <v>5</v>
      </c>
      <c r="EX6" s="12" t="s">
        <v>52</v>
      </c>
      <c r="EY6" t="s">
        <v>5</v>
      </c>
      <c r="EZ6" s="12" t="s">
        <v>52</v>
      </c>
      <c r="FA6" t="s">
        <v>5</v>
      </c>
      <c r="FB6" s="12" t="s">
        <v>52</v>
      </c>
      <c r="FC6" t="s">
        <v>5</v>
      </c>
      <c r="FD6" s="12" t="s">
        <v>52</v>
      </c>
      <c r="FE6" t="s">
        <v>5</v>
      </c>
      <c r="FF6" s="12" t="s">
        <v>52</v>
      </c>
      <c r="FG6" t="s">
        <v>5</v>
      </c>
      <c r="FH6" s="12" t="s">
        <v>52</v>
      </c>
      <c r="FI6" t="s">
        <v>5</v>
      </c>
      <c r="FJ6" s="12" t="s">
        <v>52</v>
      </c>
      <c r="FK6" t="s">
        <v>5</v>
      </c>
      <c r="FL6" s="12" t="s">
        <v>52</v>
      </c>
      <c r="FM6" t="s">
        <v>5</v>
      </c>
      <c r="FN6" s="12" t="s">
        <v>52</v>
      </c>
      <c r="FO6" t="s">
        <v>5</v>
      </c>
      <c r="FP6" s="12" t="s">
        <v>52</v>
      </c>
      <c r="FQ6" t="s">
        <v>5</v>
      </c>
      <c r="FR6" s="12" t="s">
        <v>52</v>
      </c>
      <c r="FS6" t="s">
        <v>5</v>
      </c>
      <c r="FT6" s="12" t="s">
        <v>52</v>
      </c>
      <c r="FU6" t="s">
        <v>5</v>
      </c>
      <c r="FV6" s="12" t="s">
        <v>52</v>
      </c>
      <c r="FW6" t="s">
        <v>5</v>
      </c>
      <c r="FX6" s="12" t="s">
        <v>52</v>
      </c>
      <c r="FY6" t="s">
        <v>5</v>
      </c>
      <c r="FZ6" s="12" t="s">
        <v>52</v>
      </c>
      <c r="GA6" t="s">
        <v>5</v>
      </c>
      <c r="GB6" s="12" t="s">
        <v>52</v>
      </c>
      <c r="GC6" t="s">
        <v>5</v>
      </c>
      <c r="GD6" s="12" t="s">
        <v>52</v>
      </c>
      <c r="GE6" t="s">
        <v>5</v>
      </c>
      <c r="GF6" s="12" t="s">
        <v>52</v>
      </c>
      <c r="GG6" t="s">
        <v>5</v>
      </c>
      <c r="GH6" s="12" t="s">
        <v>52</v>
      </c>
      <c r="GI6" t="s">
        <v>5</v>
      </c>
      <c r="GJ6" s="12" t="s">
        <v>52</v>
      </c>
      <c r="GK6" t="s">
        <v>5</v>
      </c>
      <c r="GL6" s="12" t="s">
        <v>52</v>
      </c>
      <c r="GM6" t="s">
        <v>5</v>
      </c>
      <c r="GN6" s="12" t="s">
        <v>52</v>
      </c>
      <c r="GO6" t="s">
        <v>5</v>
      </c>
      <c r="GP6" s="12" t="s">
        <v>52</v>
      </c>
      <c r="GQ6" t="s">
        <v>5</v>
      </c>
      <c r="GR6" s="12" t="s">
        <v>52</v>
      </c>
      <c r="GS6" t="s">
        <v>5</v>
      </c>
      <c r="GT6" s="12" t="s">
        <v>52</v>
      </c>
      <c r="GU6" t="s">
        <v>5</v>
      </c>
      <c r="GV6" s="12" t="s">
        <v>52</v>
      </c>
      <c r="GW6" t="s">
        <v>5</v>
      </c>
      <c r="GX6" s="12" t="s">
        <v>52</v>
      </c>
      <c r="GY6" t="s">
        <v>5</v>
      </c>
      <c r="GZ6" s="12" t="s">
        <v>52</v>
      </c>
      <c r="HA6" t="s">
        <v>5</v>
      </c>
      <c r="HB6" s="12" t="s">
        <v>52</v>
      </c>
      <c r="HC6" t="s">
        <v>5</v>
      </c>
      <c r="HD6" s="12" t="s">
        <v>52</v>
      </c>
      <c r="HE6" t="s">
        <v>5</v>
      </c>
      <c r="HF6" s="12" t="s">
        <v>52</v>
      </c>
      <c r="HG6" t="s">
        <v>5</v>
      </c>
      <c r="HH6" s="12" t="s">
        <v>52</v>
      </c>
      <c r="HI6" t="s">
        <v>5</v>
      </c>
      <c r="HJ6" s="12" t="s">
        <v>52</v>
      </c>
      <c r="HK6" t="s">
        <v>5</v>
      </c>
      <c r="HL6" s="12" t="s">
        <v>52</v>
      </c>
      <c r="HM6" t="s">
        <v>5</v>
      </c>
      <c r="HN6" s="12" t="s">
        <v>52</v>
      </c>
      <c r="HO6" t="s">
        <v>5</v>
      </c>
      <c r="HP6" s="12" t="s">
        <v>52</v>
      </c>
      <c r="HQ6" t="s">
        <v>5</v>
      </c>
      <c r="HR6" s="12" t="s">
        <v>52</v>
      </c>
      <c r="HS6" t="s">
        <v>5</v>
      </c>
      <c r="HT6" s="12" t="s">
        <v>52</v>
      </c>
      <c r="HU6" t="s">
        <v>5</v>
      </c>
      <c r="HV6" s="12" t="s">
        <v>52</v>
      </c>
      <c r="HW6" t="s">
        <v>5</v>
      </c>
      <c r="HX6" s="12" t="s">
        <v>52</v>
      </c>
      <c r="HY6" t="s">
        <v>5</v>
      </c>
      <c r="HZ6" s="12" t="s">
        <v>52</v>
      </c>
      <c r="IA6" t="s">
        <v>5</v>
      </c>
      <c r="IB6" s="12" t="s">
        <v>52</v>
      </c>
      <c r="IC6" t="s">
        <v>5</v>
      </c>
      <c r="ID6" s="12" t="s">
        <v>52</v>
      </c>
      <c r="IE6" t="s">
        <v>5</v>
      </c>
      <c r="IF6" s="12" t="s">
        <v>52</v>
      </c>
      <c r="IG6" t="s">
        <v>5</v>
      </c>
      <c r="IH6" s="12" t="s">
        <v>52</v>
      </c>
      <c r="II6" t="s">
        <v>5</v>
      </c>
      <c r="IJ6" s="12" t="s">
        <v>52</v>
      </c>
      <c r="IK6" t="s">
        <v>5</v>
      </c>
      <c r="IL6" s="12" t="s">
        <v>52</v>
      </c>
      <c r="IM6" t="s">
        <v>5</v>
      </c>
      <c r="IN6" s="12" t="s">
        <v>52</v>
      </c>
      <c r="IO6" t="s">
        <v>5</v>
      </c>
      <c r="IP6" s="12" t="s">
        <v>52</v>
      </c>
      <c r="IQ6" t="s">
        <v>5</v>
      </c>
      <c r="IR6" s="12" t="s">
        <v>52</v>
      </c>
      <c r="IS6" t="s">
        <v>5</v>
      </c>
      <c r="IT6" s="12" t="s">
        <v>52</v>
      </c>
      <c r="IU6" t="s">
        <v>5</v>
      </c>
      <c r="IV6" s="12" t="s">
        <v>52</v>
      </c>
    </row>
    <row r="8" spans="1:256" x14ac:dyDescent="0.2">
      <c r="A8" t="s">
        <v>10</v>
      </c>
      <c r="B8" s="12" t="s">
        <v>123</v>
      </c>
      <c r="C8" t="s">
        <v>10</v>
      </c>
      <c r="D8" s="12" t="s">
        <v>53</v>
      </c>
      <c r="E8" t="s">
        <v>10</v>
      </c>
      <c r="F8" s="12" t="s">
        <v>53</v>
      </c>
      <c r="G8" t="s">
        <v>10</v>
      </c>
      <c r="H8" s="12" t="s">
        <v>53</v>
      </c>
      <c r="I8" t="s">
        <v>10</v>
      </c>
      <c r="J8" s="12" t="s">
        <v>53</v>
      </c>
      <c r="K8" t="s">
        <v>10</v>
      </c>
      <c r="L8" s="12" t="s">
        <v>53</v>
      </c>
      <c r="M8" t="s">
        <v>10</v>
      </c>
      <c r="N8" s="12" t="s">
        <v>53</v>
      </c>
      <c r="O8" t="s">
        <v>10</v>
      </c>
      <c r="P8" s="12" t="s">
        <v>53</v>
      </c>
      <c r="Q8" t="s">
        <v>10</v>
      </c>
      <c r="R8" s="12" t="s">
        <v>53</v>
      </c>
      <c r="S8" t="s">
        <v>10</v>
      </c>
      <c r="T8" s="12" t="s">
        <v>53</v>
      </c>
      <c r="U8" t="s">
        <v>10</v>
      </c>
      <c r="V8" s="12" t="s">
        <v>53</v>
      </c>
      <c r="W8" t="s">
        <v>10</v>
      </c>
      <c r="X8" s="12" t="s">
        <v>53</v>
      </c>
      <c r="Y8" t="s">
        <v>10</v>
      </c>
      <c r="Z8" s="12" t="s">
        <v>53</v>
      </c>
      <c r="AA8" t="s">
        <v>10</v>
      </c>
      <c r="AB8" s="12" t="s">
        <v>53</v>
      </c>
      <c r="AC8" t="s">
        <v>10</v>
      </c>
      <c r="AD8" s="12" t="s">
        <v>53</v>
      </c>
      <c r="AE8" t="s">
        <v>10</v>
      </c>
      <c r="AF8" s="12" t="s">
        <v>53</v>
      </c>
      <c r="AG8" t="s">
        <v>10</v>
      </c>
      <c r="AH8" s="12" t="s">
        <v>53</v>
      </c>
      <c r="AI8" t="s">
        <v>10</v>
      </c>
      <c r="AJ8" s="12" t="s">
        <v>53</v>
      </c>
      <c r="AK8" t="s">
        <v>10</v>
      </c>
      <c r="AL8" s="12" t="s">
        <v>53</v>
      </c>
      <c r="AM8" t="s">
        <v>10</v>
      </c>
      <c r="AN8" s="12" t="s">
        <v>53</v>
      </c>
      <c r="AO8" t="s">
        <v>10</v>
      </c>
      <c r="AP8" s="12" t="s">
        <v>53</v>
      </c>
      <c r="AQ8" t="s">
        <v>10</v>
      </c>
      <c r="AR8" s="12" t="s">
        <v>53</v>
      </c>
      <c r="AS8" t="s">
        <v>10</v>
      </c>
      <c r="AT8" s="12" t="s">
        <v>53</v>
      </c>
      <c r="AU8" t="s">
        <v>10</v>
      </c>
      <c r="AV8" s="12" t="s">
        <v>53</v>
      </c>
      <c r="AW8" t="s">
        <v>10</v>
      </c>
      <c r="AX8" s="12" t="s">
        <v>53</v>
      </c>
      <c r="AY8" t="s">
        <v>10</v>
      </c>
      <c r="AZ8" s="12" t="s">
        <v>53</v>
      </c>
      <c r="BA8" t="s">
        <v>10</v>
      </c>
      <c r="BB8" s="12" t="s">
        <v>53</v>
      </c>
      <c r="BC8" t="s">
        <v>10</v>
      </c>
      <c r="BD8" s="12" t="s">
        <v>53</v>
      </c>
      <c r="BE8" t="s">
        <v>10</v>
      </c>
      <c r="BF8" s="12" t="s">
        <v>53</v>
      </c>
      <c r="BG8" t="s">
        <v>10</v>
      </c>
      <c r="BH8" s="12" t="s">
        <v>53</v>
      </c>
      <c r="BI8" t="s">
        <v>10</v>
      </c>
      <c r="BJ8" s="12" t="s">
        <v>53</v>
      </c>
      <c r="BK8" t="s">
        <v>10</v>
      </c>
      <c r="BL8" s="12" t="s">
        <v>53</v>
      </c>
      <c r="BM8" t="s">
        <v>10</v>
      </c>
      <c r="BN8" s="12" t="s">
        <v>53</v>
      </c>
      <c r="BO8" t="s">
        <v>10</v>
      </c>
      <c r="BP8" s="12" t="s">
        <v>53</v>
      </c>
      <c r="BQ8" t="s">
        <v>10</v>
      </c>
      <c r="BR8" s="12" t="s">
        <v>53</v>
      </c>
      <c r="BS8" t="s">
        <v>10</v>
      </c>
      <c r="BT8" s="12" t="s">
        <v>53</v>
      </c>
      <c r="BU8" t="s">
        <v>10</v>
      </c>
      <c r="BV8" s="12" t="s">
        <v>53</v>
      </c>
      <c r="BW8" t="s">
        <v>10</v>
      </c>
      <c r="BX8" s="12" t="s">
        <v>53</v>
      </c>
      <c r="BY8" t="s">
        <v>10</v>
      </c>
      <c r="BZ8" s="12" t="s">
        <v>53</v>
      </c>
      <c r="CA8" t="s">
        <v>10</v>
      </c>
      <c r="CB8" s="12" t="s">
        <v>53</v>
      </c>
      <c r="CC8" t="s">
        <v>10</v>
      </c>
      <c r="CD8" s="12" t="s">
        <v>53</v>
      </c>
      <c r="CE8" t="s">
        <v>10</v>
      </c>
      <c r="CF8" s="12" t="s">
        <v>53</v>
      </c>
      <c r="CG8" t="s">
        <v>10</v>
      </c>
      <c r="CH8" s="12" t="s">
        <v>53</v>
      </c>
      <c r="CI8" t="s">
        <v>10</v>
      </c>
      <c r="CJ8" s="12" t="s">
        <v>53</v>
      </c>
      <c r="CK8" t="s">
        <v>10</v>
      </c>
      <c r="CL8" s="12" t="s">
        <v>53</v>
      </c>
      <c r="CM8" t="s">
        <v>10</v>
      </c>
      <c r="CN8" s="12" t="s">
        <v>53</v>
      </c>
      <c r="CO8" t="s">
        <v>10</v>
      </c>
      <c r="CP8" s="12" t="s">
        <v>53</v>
      </c>
      <c r="CQ8" t="s">
        <v>10</v>
      </c>
      <c r="CR8" s="12" t="s">
        <v>53</v>
      </c>
      <c r="CS8" t="s">
        <v>10</v>
      </c>
      <c r="CT8" s="12" t="s">
        <v>53</v>
      </c>
      <c r="CU8" t="s">
        <v>10</v>
      </c>
      <c r="CV8" s="12" t="s">
        <v>53</v>
      </c>
      <c r="CW8" t="s">
        <v>10</v>
      </c>
      <c r="CX8" s="12" t="s">
        <v>53</v>
      </c>
      <c r="CY8" t="s">
        <v>10</v>
      </c>
      <c r="CZ8" s="12" t="s">
        <v>53</v>
      </c>
      <c r="DA8" t="s">
        <v>10</v>
      </c>
      <c r="DB8" s="12" t="s">
        <v>53</v>
      </c>
      <c r="DC8" t="s">
        <v>10</v>
      </c>
      <c r="DD8" s="12" t="s">
        <v>53</v>
      </c>
      <c r="DE8" t="s">
        <v>10</v>
      </c>
      <c r="DF8" s="12" t="s">
        <v>53</v>
      </c>
      <c r="DG8" t="s">
        <v>10</v>
      </c>
      <c r="DH8" s="12" t="s">
        <v>53</v>
      </c>
      <c r="DI8" t="s">
        <v>10</v>
      </c>
      <c r="DJ8" s="12" t="s">
        <v>53</v>
      </c>
      <c r="DK8" t="s">
        <v>10</v>
      </c>
      <c r="DL8" s="12" t="s">
        <v>53</v>
      </c>
      <c r="DM8" t="s">
        <v>10</v>
      </c>
      <c r="DN8" s="12" t="s">
        <v>53</v>
      </c>
      <c r="DO8" t="s">
        <v>10</v>
      </c>
      <c r="DP8" s="12" t="s">
        <v>53</v>
      </c>
      <c r="DQ8" t="s">
        <v>10</v>
      </c>
      <c r="DR8" s="12" t="s">
        <v>53</v>
      </c>
      <c r="DS8" t="s">
        <v>10</v>
      </c>
      <c r="DT8" s="12" t="s">
        <v>53</v>
      </c>
      <c r="DU8" t="s">
        <v>10</v>
      </c>
      <c r="DV8" s="12" t="s">
        <v>53</v>
      </c>
      <c r="DW8" t="s">
        <v>10</v>
      </c>
      <c r="DX8" s="12" t="s">
        <v>53</v>
      </c>
      <c r="DY8" t="s">
        <v>10</v>
      </c>
      <c r="DZ8" s="12" t="s">
        <v>53</v>
      </c>
      <c r="EA8" t="s">
        <v>10</v>
      </c>
      <c r="EB8" s="12" t="s">
        <v>53</v>
      </c>
      <c r="EC8" t="s">
        <v>10</v>
      </c>
      <c r="ED8" s="12" t="s">
        <v>53</v>
      </c>
      <c r="EE8" t="s">
        <v>10</v>
      </c>
      <c r="EF8" s="12" t="s">
        <v>53</v>
      </c>
      <c r="EG8" t="s">
        <v>10</v>
      </c>
      <c r="EH8" s="12" t="s">
        <v>53</v>
      </c>
      <c r="EI8" t="s">
        <v>10</v>
      </c>
      <c r="EJ8" s="12" t="s">
        <v>53</v>
      </c>
      <c r="EK8" t="s">
        <v>10</v>
      </c>
      <c r="EL8" s="12" t="s">
        <v>53</v>
      </c>
      <c r="EM8" t="s">
        <v>10</v>
      </c>
      <c r="EN8" s="12" t="s">
        <v>53</v>
      </c>
      <c r="EO8" t="s">
        <v>10</v>
      </c>
      <c r="EP8" s="12" t="s">
        <v>53</v>
      </c>
      <c r="EQ8" t="s">
        <v>10</v>
      </c>
      <c r="ER8" s="12" t="s">
        <v>53</v>
      </c>
      <c r="ES8" t="s">
        <v>10</v>
      </c>
      <c r="ET8" s="12" t="s">
        <v>53</v>
      </c>
      <c r="EU8" t="s">
        <v>10</v>
      </c>
      <c r="EV8" s="12" t="s">
        <v>53</v>
      </c>
      <c r="EW8" t="s">
        <v>10</v>
      </c>
      <c r="EX8" s="12" t="s">
        <v>53</v>
      </c>
      <c r="EY8" t="s">
        <v>10</v>
      </c>
      <c r="EZ8" s="12" t="s">
        <v>53</v>
      </c>
      <c r="FA8" t="s">
        <v>10</v>
      </c>
      <c r="FB8" s="12" t="s">
        <v>53</v>
      </c>
      <c r="FC8" t="s">
        <v>10</v>
      </c>
      <c r="FD8" s="12" t="s">
        <v>53</v>
      </c>
      <c r="FE8" t="s">
        <v>10</v>
      </c>
      <c r="FF8" s="12" t="s">
        <v>53</v>
      </c>
      <c r="FG8" t="s">
        <v>10</v>
      </c>
      <c r="FH8" s="12" t="s">
        <v>53</v>
      </c>
      <c r="FI8" t="s">
        <v>10</v>
      </c>
      <c r="FJ8" s="12" t="s">
        <v>53</v>
      </c>
      <c r="FK8" t="s">
        <v>10</v>
      </c>
      <c r="FL8" s="12" t="s">
        <v>53</v>
      </c>
      <c r="FM8" t="s">
        <v>10</v>
      </c>
      <c r="FN8" s="12" t="s">
        <v>53</v>
      </c>
      <c r="FO8" t="s">
        <v>10</v>
      </c>
      <c r="FP8" s="12" t="s">
        <v>53</v>
      </c>
      <c r="FQ8" t="s">
        <v>10</v>
      </c>
      <c r="FR8" s="12" t="s">
        <v>53</v>
      </c>
      <c r="FS8" t="s">
        <v>10</v>
      </c>
      <c r="FT8" s="12" t="s">
        <v>53</v>
      </c>
      <c r="FU8" t="s">
        <v>10</v>
      </c>
      <c r="FV8" s="12" t="s">
        <v>53</v>
      </c>
      <c r="FW8" t="s">
        <v>10</v>
      </c>
      <c r="FX8" s="12" t="s">
        <v>53</v>
      </c>
      <c r="FY8" t="s">
        <v>10</v>
      </c>
      <c r="FZ8" s="12" t="s">
        <v>53</v>
      </c>
      <c r="GA8" t="s">
        <v>10</v>
      </c>
      <c r="GB8" s="12" t="s">
        <v>53</v>
      </c>
      <c r="GC8" t="s">
        <v>10</v>
      </c>
      <c r="GD8" s="12" t="s">
        <v>53</v>
      </c>
      <c r="GE8" t="s">
        <v>10</v>
      </c>
      <c r="GF8" s="12" t="s">
        <v>53</v>
      </c>
      <c r="GG8" t="s">
        <v>10</v>
      </c>
      <c r="GH8" s="12" t="s">
        <v>53</v>
      </c>
      <c r="GI8" t="s">
        <v>10</v>
      </c>
      <c r="GJ8" s="12" t="s">
        <v>53</v>
      </c>
      <c r="GK8" t="s">
        <v>10</v>
      </c>
      <c r="GL8" s="12" t="s">
        <v>53</v>
      </c>
      <c r="GM8" t="s">
        <v>10</v>
      </c>
      <c r="GN8" s="12" t="s">
        <v>53</v>
      </c>
      <c r="GO8" t="s">
        <v>10</v>
      </c>
      <c r="GP8" s="12" t="s">
        <v>53</v>
      </c>
      <c r="GQ8" t="s">
        <v>10</v>
      </c>
      <c r="GR8" s="12" t="s">
        <v>53</v>
      </c>
      <c r="GS8" t="s">
        <v>10</v>
      </c>
      <c r="GT8" s="12" t="s">
        <v>53</v>
      </c>
      <c r="GU8" t="s">
        <v>10</v>
      </c>
      <c r="GV8" s="12" t="s">
        <v>53</v>
      </c>
      <c r="GW8" t="s">
        <v>10</v>
      </c>
      <c r="GX8" s="12" t="s">
        <v>53</v>
      </c>
      <c r="GY8" t="s">
        <v>10</v>
      </c>
      <c r="GZ8" s="12" t="s">
        <v>53</v>
      </c>
      <c r="HA8" t="s">
        <v>10</v>
      </c>
      <c r="HB8" s="12" t="s">
        <v>53</v>
      </c>
      <c r="HC8" t="s">
        <v>10</v>
      </c>
      <c r="HD8" s="12" t="s">
        <v>53</v>
      </c>
      <c r="HE8" t="s">
        <v>10</v>
      </c>
      <c r="HF8" s="12" t="s">
        <v>53</v>
      </c>
      <c r="HG8" t="s">
        <v>10</v>
      </c>
      <c r="HH8" s="12" t="s">
        <v>53</v>
      </c>
      <c r="HI8" t="s">
        <v>10</v>
      </c>
      <c r="HJ8" s="12" t="s">
        <v>53</v>
      </c>
      <c r="HK8" t="s">
        <v>10</v>
      </c>
      <c r="HL8" s="12" t="s">
        <v>53</v>
      </c>
      <c r="HM8" t="s">
        <v>10</v>
      </c>
      <c r="HN8" s="12" t="s">
        <v>53</v>
      </c>
      <c r="HO8" t="s">
        <v>10</v>
      </c>
      <c r="HP8" s="12" t="s">
        <v>53</v>
      </c>
      <c r="HQ8" t="s">
        <v>10</v>
      </c>
      <c r="HR8" s="12" t="s">
        <v>53</v>
      </c>
      <c r="HS8" t="s">
        <v>10</v>
      </c>
      <c r="HT8" s="12" t="s">
        <v>53</v>
      </c>
      <c r="HU8" t="s">
        <v>10</v>
      </c>
      <c r="HV8" s="12" t="s">
        <v>53</v>
      </c>
      <c r="HW8" t="s">
        <v>10</v>
      </c>
      <c r="HX8" s="12" t="s">
        <v>53</v>
      </c>
      <c r="HY8" t="s">
        <v>10</v>
      </c>
      <c r="HZ8" s="12" t="s">
        <v>53</v>
      </c>
      <c r="IA8" t="s">
        <v>10</v>
      </c>
      <c r="IB8" s="12" t="s">
        <v>53</v>
      </c>
      <c r="IC8" t="s">
        <v>10</v>
      </c>
      <c r="ID8" s="12" t="s">
        <v>53</v>
      </c>
      <c r="IE8" t="s">
        <v>10</v>
      </c>
      <c r="IF8" s="12" t="s">
        <v>53</v>
      </c>
      <c r="IG8" t="s">
        <v>10</v>
      </c>
      <c r="IH8" s="12" t="s">
        <v>53</v>
      </c>
      <c r="II8" t="s">
        <v>10</v>
      </c>
      <c r="IJ8" s="12" t="s">
        <v>53</v>
      </c>
      <c r="IK8" t="s">
        <v>10</v>
      </c>
      <c r="IL8" s="12" t="s">
        <v>53</v>
      </c>
      <c r="IM8" t="s">
        <v>10</v>
      </c>
      <c r="IN8" s="12" t="s">
        <v>53</v>
      </c>
      <c r="IO8" t="s">
        <v>10</v>
      </c>
      <c r="IP8" s="12" t="s">
        <v>53</v>
      </c>
      <c r="IQ8" t="s">
        <v>10</v>
      </c>
      <c r="IR8" s="12" t="s">
        <v>53</v>
      </c>
      <c r="IS8" t="s">
        <v>10</v>
      </c>
      <c r="IT8" s="12" t="s">
        <v>53</v>
      </c>
      <c r="IU8" t="s">
        <v>10</v>
      </c>
      <c r="IV8" s="12" t="s">
        <v>53</v>
      </c>
    </row>
    <row r="10" spans="1:256" x14ac:dyDescent="0.2">
      <c r="A10" t="s">
        <v>14</v>
      </c>
      <c r="B10" s="12" t="s">
        <v>124</v>
      </c>
      <c r="C10" t="s">
        <v>14</v>
      </c>
      <c r="D10" s="12" t="s">
        <v>54</v>
      </c>
      <c r="E10" t="s">
        <v>14</v>
      </c>
      <c r="F10" s="12" t="s">
        <v>54</v>
      </c>
      <c r="G10" t="s">
        <v>14</v>
      </c>
      <c r="H10" s="12" t="s">
        <v>54</v>
      </c>
      <c r="I10" t="s">
        <v>14</v>
      </c>
      <c r="J10" s="12" t="s">
        <v>54</v>
      </c>
      <c r="K10" t="s">
        <v>14</v>
      </c>
      <c r="L10" s="12" t="s">
        <v>54</v>
      </c>
      <c r="M10" t="s">
        <v>14</v>
      </c>
      <c r="N10" s="12" t="s">
        <v>54</v>
      </c>
      <c r="O10" t="s">
        <v>14</v>
      </c>
      <c r="P10" s="12" t="s">
        <v>54</v>
      </c>
      <c r="Q10" t="s">
        <v>14</v>
      </c>
      <c r="R10" s="12" t="s">
        <v>54</v>
      </c>
      <c r="S10" t="s">
        <v>14</v>
      </c>
      <c r="T10" s="12" t="s">
        <v>54</v>
      </c>
      <c r="U10" t="s">
        <v>14</v>
      </c>
      <c r="V10" s="12" t="s">
        <v>54</v>
      </c>
      <c r="W10" t="s">
        <v>14</v>
      </c>
      <c r="X10" s="12" t="s">
        <v>54</v>
      </c>
      <c r="Y10" t="s">
        <v>14</v>
      </c>
      <c r="Z10" s="12" t="s">
        <v>54</v>
      </c>
      <c r="AA10" t="s">
        <v>14</v>
      </c>
      <c r="AB10" s="12" t="s">
        <v>54</v>
      </c>
      <c r="AC10" t="s">
        <v>14</v>
      </c>
      <c r="AD10" s="12" t="s">
        <v>54</v>
      </c>
      <c r="AE10" t="s">
        <v>14</v>
      </c>
      <c r="AF10" s="12" t="s">
        <v>54</v>
      </c>
      <c r="AG10" t="s">
        <v>14</v>
      </c>
      <c r="AH10" s="12" t="s">
        <v>54</v>
      </c>
      <c r="AI10" t="s">
        <v>14</v>
      </c>
      <c r="AJ10" s="12" t="s">
        <v>54</v>
      </c>
      <c r="AK10" t="s">
        <v>14</v>
      </c>
      <c r="AL10" s="12" t="s">
        <v>54</v>
      </c>
      <c r="AM10" t="s">
        <v>14</v>
      </c>
      <c r="AN10" s="12" t="s">
        <v>54</v>
      </c>
      <c r="AO10" t="s">
        <v>14</v>
      </c>
      <c r="AP10" s="12" t="s">
        <v>54</v>
      </c>
      <c r="AQ10" t="s">
        <v>14</v>
      </c>
      <c r="AR10" s="12" t="s">
        <v>54</v>
      </c>
      <c r="AS10" t="s">
        <v>14</v>
      </c>
      <c r="AT10" s="12" t="s">
        <v>54</v>
      </c>
      <c r="AU10" t="s">
        <v>14</v>
      </c>
      <c r="AV10" s="12" t="s">
        <v>54</v>
      </c>
      <c r="AW10" t="s">
        <v>14</v>
      </c>
      <c r="AX10" s="12" t="s">
        <v>54</v>
      </c>
      <c r="AY10" t="s">
        <v>14</v>
      </c>
      <c r="AZ10" s="12" t="s">
        <v>54</v>
      </c>
      <c r="BA10" t="s">
        <v>14</v>
      </c>
      <c r="BB10" s="12" t="s">
        <v>54</v>
      </c>
      <c r="BC10" t="s">
        <v>14</v>
      </c>
      <c r="BD10" s="12" t="s">
        <v>54</v>
      </c>
      <c r="BE10" t="s">
        <v>14</v>
      </c>
      <c r="BF10" s="12" t="s">
        <v>54</v>
      </c>
      <c r="BG10" t="s">
        <v>14</v>
      </c>
      <c r="BH10" s="12" t="s">
        <v>54</v>
      </c>
      <c r="BI10" t="s">
        <v>14</v>
      </c>
      <c r="BJ10" s="12" t="s">
        <v>54</v>
      </c>
      <c r="BK10" t="s">
        <v>14</v>
      </c>
      <c r="BL10" s="12" t="s">
        <v>54</v>
      </c>
      <c r="BM10" t="s">
        <v>14</v>
      </c>
      <c r="BN10" s="12" t="s">
        <v>54</v>
      </c>
      <c r="BO10" t="s">
        <v>14</v>
      </c>
      <c r="BP10" s="12" t="s">
        <v>54</v>
      </c>
      <c r="BQ10" t="s">
        <v>14</v>
      </c>
      <c r="BR10" s="12" t="s">
        <v>54</v>
      </c>
      <c r="BS10" t="s">
        <v>14</v>
      </c>
      <c r="BT10" s="12" t="s">
        <v>54</v>
      </c>
      <c r="BU10" t="s">
        <v>14</v>
      </c>
      <c r="BV10" s="12" t="s">
        <v>54</v>
      </c>
      <c r="BW10" t="s">
        <v>14</v>
      </c>
      <c r="BX10" s="12" t="s">
        <v>54</v>
      </c>
      <c r="BY10" t="s">
        <v>14</v>
      </c>
      <c r="BZ10" s="12" t="s">
        <v>54</v>
      </c>
      <c r="CA10" t="s">
        <v>14</v>
      </c>
      <c r="CB10" s="12" t="s">
        <v>54</v>
      </c>
      <c r="CC10" t="s">
        <v>14</v>
      </c>
      <c r="CD10" s="12" t="s">
        <v>54</v>
      </c>
      <c r="CE10" t="s">
        <v>14</v>
      </c>
      <c r="CF10" s="12" t="s">
        <v>54</v>
      </c>
      <c r="CG10" t="s">
        <v>14</v>
      </c>
      <c r="CH10" s="12" t="s">
        <v>54</v>
      </c>
      <c r="CI10" t="s">
        <v>14</v>
      </c>
      <c r="CJ10" s="12" t="s">
        <v>54</v>
      </c>
      <c r="CK10" t="s">
        <v>14</v>
      </c>
      <c r="CL10" s="12" t="s">
        <v>54</v>
      </c>
      <c r="CM10" t="s">
        <v>14</v>
      </c>
      <c r="CN10" s="12" t="s">
        <v>54</v>
      </c>
      <c r="CO10" t="s">
        <v>14</v>
      </c>
      <c r="CP10" s="12" t="s">
        <v>54</v>
      </c>
      <c r="CQ10" t="s">
        <v>14</v>
      </c>
      <c r="CR10" s="12" t="s">
        <v>54</v>
      </c>
      <c r="CS10" t="s">
        <v>14</v>
      </c>
      <c r="CT10" s="12" t="s">
        <v>54</v>
      </c>
      <c r="CU10" t="s">
        <v>14</v>
      </c>
      <c r="CV10" s="12" t="s">
        <v>54</v>
      </c>
      <c r="CW10" t="s">
        <v>14</v>
      </c>
      <c r="CX10" s="12" t="s">
        <v>54</v>
      </c>
      <c r="CY10" t="s">
        <v>14</v>
      </c>
      <c r="CZ10" s="12" t="s">
        <v>54</v>
      </c>
      <c r="DA10" t="s">
        <v>14</v>
      </c>
      <c r="DB10" s="12" t="s">
        <v>54</v>
      </c>
      <c r="DC10" t="s">
        <v>14</v>
      </c>
      <c r="DD10" s="12" t="s">
        <v>54</v>
      </c>
      <c r="DE10" t="s">
        <v>14</v>
      </c>
      <c r="DF10" s="12" t="s">
        <v>54</v>
      </c>
      <c r="DG10" t="s">
        <v>14</v>
      </c>
      <c r="DH10" s="12" t="s">
        <v>54</v>
      </c>
      <c r="DI10" t="s">
        <v>14</v>
      </c>
      <c r="DJ10" s="12" t="s">
        <v>54</v>
      </c>
      <c r="DK10" t="s">
        <v>14</v>
      </c>
      <c r="DL10" s="12" t="s">
        <v>54</v>
      </c>
      <c r="DM10" t="s">
        <v>14</v>
      </c>
      <c r="DN10" s="12" t="s">
        <v>54</v>
      </c>
      <c r="DO10" t="s">
        <v>14</v>
      </c>
      <c r="DP10" s="12" t="s">
        <v>54</v>
      </c>
      <c r="DQ10" t="s">
        <v>14</v>
      </c>
      <c r="DR10" s="12" t="s">
        <v>54</v>
      </c>
      <c r="DS10" t="s">
        <v>14</v>
      </c>
      <c r="DT10" s="12" t="s">
        <v>54</v>
      </c>
      <c r="DU10" t="s">
        <v>14</v>
      </c>
      <c r="DV10" s="12" t="s">
        <v>54</v>
      </c>
      <c r="DW10" t="s">
        <v>14</v>
      </c>
      <c r="DX10" s="12" t="s">
        <v>54</v>
      </c>
      <c r="DY10" t="s">
        <v>14</v>
      </c>
      <c r="DZ10" s="12" t="s">
        <v>54</v>
      </c>
      <c r="EA10" t="s">
        <v>14</v>
      </c>
      <c r="EB10" s="12" t="s">
        <v>54</v>
      </c>
      <c r="EC10" t="s">
        <v>14</v>
      </c>
      <c r="ED10" s="12" t="s">
        <v>54</v>
      </c>
      <c r="EE10" t="s">
        <v>14</v>
      </c>
      <c r="EF10" s="12" t="s">
        <v>54</v>
      </c>
      <c r="EG10" t="s">
        <v>14</v>
      </c>
      <c r="EH10" s="12" t="s">
        <v>54</v>
      </c>
      <c r="EI10" t="s">
        <v>14</v>
      </c>
      <c r="EJ10" s="12" t="s">
        <v>54</v>
      </c>
      <c r="EK10" t="s">
        <v>14</v>
      </c>
      <c r="EL10" s="12" t="s">
        <v>54</v>
      </c>
      <c r="EM10" t="s">
        <v>14</v>
      </c>
      <c r="EN10" s="12" t="s">
        <v>54</v>
      </c>
      <c r="EO10" t="s">
        <v>14</v>
      </c>
      <c r="EP10" s="12" t="s">
        <v>54</v>
      </c>
      <c r="EQ10" t="s">
        <v>14</v>
      </c>
      <c r="ER10" s="12" t="s">
        <v>54</v>
      </c>
      <c r="ES10" t="s">
        <v>14</v>
      </c>
      <c r="ET10" s="12" t="s">
        <v>54</v>
      </c>
      <c r="EU10" t="s">
        <v>14</v>
      </c>
      <c r="EV10" s="12" t="s">
        <v>54</v>
      </c>
      <c r="EW10" t="s">
        <v>14</v>
      </c>
      <c r="EX10" s="12" t="s">
        <v>54</v>
      </c>
      <c r="EY10" t="s">
        <v>14</v>
      </c>
      <c r="EZ10" s="12" t="s">
        <v>54</v>
      </c>
      <c r="FA10" t="s">
        <v>14</v>
      </c>
      <c r="FB10" s="12" t="s">
        <v>54</v>
      </c>
      <c r="FC10" t="s">
        <v>14</v>
      </c>
      <c r="FD10" s="12" t="s">
        <v>54</v>
      </c>
      <c r="FE10" t="s">
        <v>14</v>
      </c>
      <c r="FF10" s="12" t="s">
        <v>54</v>
      </c>
      <c r="FG10" t="s">
        <v>14</v>
      </c>
      <c r="FH10" s="12" t="s">
        <v>54</v>
      </c>
      <c r="FI10" t="s">
        <v>14</v>
      </c>
      <c r="FJ10" s="12" t="s">
        <v>54</v>
      </c>
      <c r="FK10" t="s">
        <v>14</v>
      </c>
      <c r="FL10" s="12" t="s">
        <v>54</v>
      </c>
      <c r="FM10" t="s">
        <v>14</v>
      </c>
      <c r="FN10" s="12" t="s">
        <v>54</v>
      </c>
      <c r="FO10" t="s">
        <v>14</v>
      </c>
      <c r="FP10" s="12" t="s">
        <v>54</v>
      </c>
      <c r="FQ10" t="s">
        <v>14</v>
      </c>
      <c r="FR10" s="12" t="s">
        <v>54</v>
      </c>
      <c r="FS10" t="s">
        <v>14</v>
      </c>
      <c r="FT10" s="12" t="s">
        <v>54</v>
      </c>
      <c r="FU10" t="s">
        <v>14</v>
      </c>
      <c r="FV10" s="12" t="s">
        <v>54</v>
      </c>
      <c r="FW10" t="s">
        <v>14</v>
      </c>
      <c r="FX10" s="12" t="s">
        <v>54</v>
      </c>
      <c r="FY10" t="s">
        <v>14</v>
      </c>
      <c r="FZ10" s="12" t="s">
        <v>54</v>
      </c>
      <c r="GA10" t="s">
        <v>14</v>
      </c>
      <c r="GB10" s="12" t="s">
        <v>54</v>
      </c>
      <c r="GC10" t="s">
        <v>14</v>
      </c>
      <c r="GD10" s="12" t="s">
        <v>54</v>
      </c>
      <c r="GE10" t="s">
        <v>14</v>
      </c>
      <c r="GF10" s="12" t="s">
        <v>54</v>
      </c>
      <c r="GG10" t="s">
        <v>14</v>
      </c>
      <c r="GH10" s="12" t="s">
        <v>54</v>
      </c>
      <c r="GI10" t="s">
        <v>14</v>
      </c>
      <c r="GJ10" s="12" t="s">
        <v>54</v>
      </c>
      <c r="GK10" t="s">
        <v>14</v>
      </c>
      <c r="GL10" s="12" t="s">
        <v>54</v>
      </c>
      <c r="GM10" t="s">
        <v>14</v>
      </c>
      <c r="GN10" s="12" t="s">
        <v>54</v>
      </c>
      <c r="GO10" t="s">
        <v>14</v>
      </c>
      <c r="GP10" s="12" t="s">
        <v>54</v>
      </c>
      <c r="GQ10" t="s">
        <v>14</v>
      </c>
      <c r="GR10" s="12" t="s">
        <v>54</v>
      </c>
      <c r="GS10" t="s">
        <v>14</v>
      </c>
      <c r="GT10" s="12" t="s">
        <v>54</v>
      </c>
      <c r="GU10" t="s">
        <v>14</v>
      </c>
      <c r="GV10" s="12" t="s">
        <v>54</v>
      </c>
      <c r="GW10" t="s">
        <v>14</v>
      </c>
      <c r="GX10" s="12" t="s">
        <v>54</v>
      </c>
      <c r="GY10" t="s">
        <v>14</v>
      </c>
      <c r="GZ10" s="12" t="s">
        <v>54</v>
      </c>
      <c r="HA10" t="s">
        <v>14</v>
      </c>
      <c r="HB10" s="12" t="s">
        <v>54</v>
      </c>
      <c r="HC10" t="s">
        <v>14</v>
      </c>
      <c r="HD10" s="12" t="s">
        <v>54</v>
      </c>
      <c r="HE10" t="s">
        <v>14</v>
      </c>
      <c r="HF10" s="12" t="s">
        <v>54</v>
      </c>
      <c r="HG10" t="s">
        <v>14</v>
      </c>
      <c r="HH10" s="12" t="s">
        <v>54</v>
      </c>
      <c r="HI10" t="s">
        <v>14</v>
      </c>
      <c r="HJ10" s="12" t="s">
        <v>54</v>
      </c>
      <c r="HK10" t="s">
        <v>14</v>
      </c>
      <c r="HL10" s="12" t="s">
        <v>54</v>
      </c>
      <c r="HM10" t="s">
        <v>14</v>
      </c>
      <c r="HN10" s="12" t="s">
        <v>54</v>
      </c>
      <c r="HO10" t="s">
        <v>14</v>
      </c>
      <c r="HP10" s="12" t="s">
        <v>54</v>
      </c>
      <c r="HQ10" t="s">
        <v>14</v>
      </c>
      <c r="HR10" s="12" t="s">
        <v>54</v>
      </c>
      <c r="HS10" t="s">
        <v>14</v>
      </c>
      <c r="HT10" s="12" t="s">
        <v>54</v>
      </c>
      <c r="HU10" t="s">
        <v>14</v>
      </c>
      <c r="HV10" s="12" t="s">
        <v>54</v>
      </c>
      <c r="HW10" t="s">
        <v>14</v>
      </c>
      <c r="HX10" s="12" t="s">
        <v>54</v>
      </c>
      <c r="HY10" t="s">
        <v>14</v>
      </c>
      <c r="HZ10" s="12" t="s">
        <v>54</v>
      </c>
      <c r="IA10" t="s">
        <v>14</v>
      </c>
      <c r="IB10" s="12" t="s">
        <v>54</v>
      </c>
      <c r="IC10" t="s">
        <v>14</v>
      </c>
      <c r="ID10" s="12" t="s">
        <v>54</v>
      </c>
      <c r="IE10" t="s">
        <v>14</v>
      </c>
      <c r="IF10" s="12" t="s">
        <v>54</v>
      </c>
      <c r="IG10" t="s">
        <v>14</v>
      </c>
      <c r="IH10" s="12" t="s">
        <v>54</v>
      </c>
      <c r="II10" t="s">
        <v>14</v>
      </c>
      <c r="IJ10" s="12" t="s">
        <v>54</v>
      </c>
      <c r="IK10" t="s">
        <v>14</v>
      </c>
      <c r="IL10" s="12" t="s">
        <v>54</v>
      </c>
      <c r="IM10" t="s">
        <v>14</v>
      </c>
      <c r="IN10" s="12" t="s">
        <v>54</v>
      </c>
      <c r="IO10" t="s">
        <v>14</v>
      </c>
      <c r="IP10" s="12" t="s">
        <v>54</v>
      </c>
      <c r="IQ10" t="s">
        <v>14</v>
      </c>
      <c r="IR10" s="12" t="s">
        <v>54</v>
      </c>
      <c r="IS10" t="s">
        <v>14</v>
      </c>
      <c r="IT10" s="12" t="s">
        <v>54</v>
      </c>
      <c r="IU10" t="s">
        <v>14</v>
      </c>
      <c r="IV10" s="12" t="s">
        <v>54</v>
      </c>
    </row>
    <row r="12" spans="1:256" x14ac:dyDescent="0.2">
      <c r="A12" t="s">
        <v>15</v>
      </c>
      <c r="B12" s="12" t="s">
        <v>125</v>
      </c>
      <c r="C12" t="s">
        <v>15</v>
      </c>
      <c r="D12" s="12" t="s">
        <v>55</v>
      </c>
      <c r="E12" t="s">
        <v>15</v>
      </c>
      <c r="F12" s="12" t="s">
        <v>55</v>
      </c>
      <c r="G12" t="s">
        <v>15</v>
      </c>
      <c r="H12" s="12" t="s">
        <v>55</v>
      </c>
      <c r="I12" t="s">
        <v>15</v>
      </c>
      <c r="J12" s="12" t="s">
        <v>55</v>
      </c>
      <c r="K12" t="s">
        <v>15</v>
      </c>
      <c r="L12" s="12" t="s">
        <v>55</v>
      </c>
      <c r="M12" t="s">
        <v>15</v>
      </c>
      <c r="N12" s="12" t="s">
        <v>55</v>
      </c>
      <c r="O12" t="s">
        <v>15</v>
      </c>
      <c r="P12" s="12" t="s">
        <v>55</v>
      </c>
      <c r="Q12" t="s">
        <v>15</v>
      </c>
      <c r="R12" s="12" t="s">
        <v>55</v>
      </c>
      <c r="S12" t="s">
        <v>15</v>
      </c>
      <c r="T12" s="12" t="s">
        <v>55</v>
      </c>
      <c r="U12" t="s">
        <v>15</v>
      </c>
      <c r="V12" s="12" t="s">
        <v>55</v>
      </c>
      <c r="W12" t="s">
        <v>15</v>
      </c>
      <c r="X12" s="12" t="s">
        <v>55</v>
      </c>
      <c r="Y12" t="s">
        <v>15</v>
      </c>
      <c r="Z12" s="12" t="s">
        <v>55</v>
      </c>
      <c r="AA12" t="s">
        <v>15</v>
      </c>
      <c r="AB12" s="12" t="s">
        <v>55</v>
      </c>
      <c r="AC12" t="s">
        <v>15</v>
      </c>
      <c r="AD12" s="12" t="s">
        <v>55</v>
      </c>
      <c r="AE12" t="s">
        <v>15</v>
      </c>
      <c r="AF12" s="12" t="s">
        <v>55</v>
      </c>
      <c r="AG12" t="s">
        <v>15</v>
      </c>
      <c r="AH12" s="12" t="s">
        <v>55</v>
      </c>
      <c r="AI12" t="s">
        <v>15</v>
      </c>
      <c r="AJ12" s="12" t="s">
        <v>55</v>
      </c>
      <c r="AK12" t="s">
        <v>15</v>
      </c>
      <c r="AL12" s="12" t="s">
        <v>55</v>
      </c>
      <c r="AM12" t="s">
        <v>15</v>
      </c>
      <c r="AN12" s="12" t="s">
        <v>55</v>
      </c>
      <c r="AO12" t="s">
        <v>15</v>
      </c>
      <c r="AP12" s="12" t="s">
        <v>55</v>
      </c>
      <c r="AQ12" t="s">
        <v>15</v>
      </c>
      <c r="AR12" s="12" t="s">
        <v>55</v>
      </c>
      <c r="AS12" t="s">
        <v>15</v>
      </c>
      <c r="AT12" s="12" t="s">
        <v>55</v>
      </c>
      <c r="AU12" t="s">
        <v>15</v>
      </c>
      <c r="AV12" s="12" t="s">
        <v>55</v>
      </c>
      <c r="AW12" t="s">
        <v>15</v>
      </c>
      <c r="AX12" s="12" t="s">
        <v>55</v>
      </c>
      <c r="AY12" t="s">
        <v>15</v>
      </c>
      <c r="AZ12" s="12" t="s">
        <v>55</v>
      </c>
      <c r="BA12" t="s">
        <v>15</v>
      </c>
      <c r="BB12" s="12" t="s">
        <v>55</v>
      </c>
      <c r="BC12" t="s">
        <v>15</v>
      </c>
      <c r="BD12" s="12" t="s">
        <v>55</v>
      </c>
      <c r="BE12" t="s">
        <v>15</v>
      </c>
      <c r="BF12" s="12" t="s">
        <v>55</v>
      </c>
      <c r="BG12" t="s">
        <v>15</v>
      </c>
      <c r="BH12" s="12" t="s">
        <v>55</v>
      </c>
      <c r="BI12" t="s">
        <v>15</v>
      </c>
      <c r="BJ12" s="12" t="s">
        <v>55</v>
      </c>
      <c r="BK12" t="s">
        <v>15</v>
      </c>
      <c r="BL12" s="12" t="s">
        <v>55</v>
      </c>
      <c r="BM12" t="s">
        <v>15</v>
      </c>
      <c r="BN12" s="12" t="s">
        <v>55</v>
      </c>
      <c r="BO12" t="s">
        <v>15</v>
      </c>
      <c r="BP12" s="12" t="s">
        <v>55</v>
      </c>
      <c r="BQ12" t="s">
        <v>15</v>
      </c>
      <c r="BR12" s="12" t="s">
        <v>55</v>
      </c>
      <c r="BS12" t="s">
        <v>15</v>
      </c>
      <c r="BT12" s="12" t="s">
        <v>55</v>
      </c>
      <c r="BU12" t="s">
        <v>15</v>
      </c>
      <c r="BV12" s="12" t="s">
        <v>55</v>
      </c>
      <c r="BW12" t="s">
        <v>15</v>
      </c>
      <c r="BX12" s="12" t="s">
        <v>55</v>
      </c>
      <c r="BY12" t="s">
        <v>15</v>
      </c>
      <c r="BZ12" s="12" t="s">
        <v>55</v>
      </c>
      <c r="CA12" t="s">
        <v>15</v>
      </c>
      <c r="CB12" s="12" t="s">
        <v>55</v>
      </c>
      <c r="CC12" t="s">
        <v>15</v>
      </c>
      <c r="CD12" s="12" t="s">
        <v>55</v>
      </c>
      <c r="CE12" t="s">
        <v>15</v>
      </c>
      <c r="CF12" s="12" t="s">
        <v>55</v>
      </c>
      <c r="CG12" t="s">
        <v>15</v>
      </c>
      <c r="CH12" s="12" t="s">
        <v>55</v>
      </c>
      <c r="CI12" t="s">
        <v>15</v>
      </c>
      <c r="CJ12" s="12" t="s">
        <v>55</v>
      </c>
      <c r="CK12" t="s">
        <v>15</v>
      </c>
      <c r="CL12" s="12" t="s">
        <v>55</v>
      </c>
      <c r="CM12" t="s">
        <v>15</v>
      </c>
      <c r="CN12" s="12" t="s">
        <v>55</v>
      </c>
      <c r="CO12" t="s">
        <v>15</v>
      </c>
      <c r="CP12" s="12" t="s">
        <v>55</v>
      </c>
      <c r="CQ12" t="s">
        <v>15</v>
      </c>
      <c r="CR12" s="12" t="s">
        <v>55</v>
      </c>
      <c r="CS12" t="s">
        <v>15</v>
      </c>
      <c r="CT12" s="12" t="s">
        <v>55</v>
      </c>
      <c r="CU12" t="s">
        <v>15</v>
      </c>
      <c r="CV12" s="12" t="s">
        <v>55</v>
      </c>
      <c r="CW12" t="s">
        <v>15</v>
      </c>
      <c r="CX12" s="12" t="s">
        <v>55</v>
      </c>
      <c r="CY12" t="s">
        <v>15</v>
      </c>
      <c r="CZ12" s="12" t="s">
        <v>55</v>
      </c>
      <c r="DA12" t="s">
        <v>15</v>
      </c>
      <c r="DB12" s="12" t="s">
        <v>55</v>
      </c>
      <c r="DC12" t="s">
        <v>15</v>
      </c>
      <c r="DD12" s="12" t="s">
        <v>55</v>
      </c>
      <c r="DE12" t="s">
        <v>15</v>
      </c>
      <c r="DF12" s="12" t="s">
        <v>55</v>
      </c>
      <c r="DG12" t="s">
        <v>15</v>
      </c>
      <c r="DH12" s="12" t="s">
        <v>55</v>
      </c>
      <c r="DI12" t="s">
        <v>15</v>
      </c>
      <c r="DJ12" s="12" t="s">
        <v>55</v>
      </c>
      <c r="DK12" t="s">
        <v>15</v>
      </c>
      <c r="DL12" s="12" t="s">
        <v>55</v>
      </c>
      <c r="DM12" t="s">
        <v>15</v>
      </c>
      <c r="DN12" s="12" t="s">
        <v>55</v>
      </c>
      <c r="DO12" t="s">
        <v>15</v>
      </c>
      <c r="DP12" s="12" t="s">
        <v>55</v>
      </c>
      <c r="DQ12" t="s">
        <v>15</v>
      </c>
      <c r="DR12" s="12" t="s">
        <v>55</v>
      </c>
      <c r="DS12" t="s">
        <v>15</v>
      </c>
      <c r="DT12" s="12" t="s">
        <v>55</v>
      </c>
      <c r="DU12" t="s">
        <v>15</v>
      </c>
      <c r="DV12" s="12" t="s">
        <v>55</v>
      </c>
      <c r="DW12" t="s">
        <v>15</v>
      </c>
      <c r="DX12" s="12" t="s">
        <v>55</v>
      </c>
      <c r="DY12" t="s">
        <v>15</v>
      </c>
      <c r="DZ12" s="12" t="s">
        <v>55</v>
      </c>
      <c r="EA12" t="s">
        <v>15</v>
      </c>
      <c r="EB12" s="12" t="s">
        <v>55</v>
      </c>
      <c r="EC12" t="s">
        <v>15</v>
      </c>
      <c r="ED12" s="12" t="s">
        <v>55</v>
      </c>
      <c r="EE12" t="s">
        <v>15</v>
      </c>
      <c r="EF12" s="12" t="s">
        <v>55</v>
      </c>
      <c r="EG12" t="s">
        <v>15</v>
      </c>
      <c r="EH12" s="12" t="s">
        <v>55</v>
      </c>
      <c r="EI12" t="s">
        <v>15</v>
      </c>
      <c r="EJ12" s="12" t="s">
        <v>55</v>
      </c>
      <c r="EK12" t="s">
        <v>15</v>
      </c>
      <c r="EL12" s="12" t="s">
        <v>55</v>
      </c>
      <c r="EM12" t="s">
        <v>15</v>
      </c>
      <c r="EN12" s="12" t="s">
        <v>55</v>
      </c>
      <c r="EO12" t="s">
        <v>15</v>
      </c>
      <c r="EP12" s="12" t="s">
        <v>55</v>
      </c>
      <c r="EQ12" t="s">
        <v>15</v>
      </c>
      <c r="ER12" s="12" t="s">
        <v>55</v>
      </c>
      <c r="ES12" t="s">
        <v>15</v>
      </c>
      <c r="ET12" s="12" t="s">
        <v>55</v>
      </c>
      <c r="EU12" t="s">
        <v>15</v>
      </c>
      <c r="EV12" s="12" t="s">
        <v>55</v>
      </c>
      <c r="EW12" t="s">
        <v>15</v>
      </c>
      <c r="EX12" s="12" t="s">
        <v>55</v>
      </c>
      <c r="EY12" t="s">
        <v>15</v>
      </c>
      <c r="EZ12" s="12" t="s">
        <v>55</v>
      </c>
      <c r="FA12" t="s">
        <v>15</v>
      </c>
      <c r="FB12" s="12" t="s">
        <v>55</v>
      </c>
      <c r="FC12" t="s">
        <v>15</v>
      </c>
      <c r="FD12" s="12" t="s">
        <v>55</v>
      </c>
      <c r="FE12" t="s">
        <v>15</v>
      </c>
      <c r="FF12" s="12" t="s">
        <v>55</v>
      </c>
      <c r="FG12" t="s">
        <v>15</v>
      </c>
      <c r="FH12" s="12" t="s">
        <v>55</v>
      </c>
      <c r="FI12" t="s">
        <v>15</v>
      </c>
      <c r="FJ12" s="12" t="s">
        <v>55</v>
      </c>
      <c r="FK12" t="s">
        <v>15</v>
      </c>
      <c r="FL12" s="12" t="s">
        <v>55</v>
      </c>
      <c r="FM12" t="s">
        <v>15</v>
      </c>
      <c r="FN12" s="12" t="s">
        <v>55</v>
      </c>
      <c r="FO12" t="s">
        <v>15</v>
      </c>
      <c r="FP12" s="12" t="s">
        <v>55</v>
      </c>
      <c r="FQ12" t="s">
        <v>15</v>
      </c>
      <c r="FR12" s="12" t="s">
        <v>55</v>
      </c>
      <c r="FS12" t="s">
        <v>15</v>
      </c>
      <c r="FT12" s="12" t="s">
        <v>55</v>
      </c>
      <c r="FU12" t="s">
        <v>15</v>
      </c>
      <c r="FV12" s="12" t="s">
        <v>55</v>
      </c>
      <c r="FW12" t="s">
        <v>15</v>
      </c>
      <c r="FX12" s="12" t="s">
        <v>55</v>
      </c>
      <c r="FY12" t="s">
        <v>15</v>
      </c>
      <c r="FZ12" s="12" t="s">
        <v>55</v>
      </c>
      <c r="GA12" t="s">
        <v>15</v>
      </c>
      <c r="GB12" s="12" t="s">
        <v>55</v>
      </c>
      <c r="GC12" t="s">
        <v>15</v>
      </c>
      <c r="GD12" s="12" t="s">
        <v>55</v>
      </c>
      <c r="GE12" t="s">
        <v>15</v>
      </c>
      <c r="GF12" s="12" t="s">
        <v>55</v>
      </c>
      <c r="GG12" t="s">
        <v>15</v>
      </c>
      <c r="GH12" s="12" t="s">
        <v>55</v>
      </c>
      <c r="GI12" t="s">
        <v>15</v>
      </c>
      <c r="GJ12" s="12" t="s">
        <v>55</v>
      </c>
      <c r="GK12" t="s">
        <v>15</v>
      </c>
      <c r="GL12" s="12" t="s">
        <v>55</v>
      </c>
      <c r="GM12" t="s">
        <v>15</v>
      </c>
      <c r="GN12" s="12" t="s">
        <v>55</v>
      </c>
      <c r="GO12" t="s">
        <v>15</v>
      </c>
      <c r="GP12" s="12" t="s">
        <v>55</v>
      </c>
      <c r="GQ12" t="s">
        <v>15</v>
      </c>
      <c r="GR12" s="12" t="s">
        <v>55</v>
      </c>
      <c r="GS12" t="s">
        <v>15</v>
      </c>
      <c r="GT12" s="12" t="s">
        <v>55</v>
      </c>
      <c r="GU12" t="s">
        <v>15</v>
      </c>
      <c r="GV12" s="12" t="s">
        <v>55</v>
      </c>
      <c r="GW12" t="s">
        <v>15</v>
      </c>
      <c r="GX12" s="12" t="s">
        <v>55</v>
      </c>
      <c r="GY12" t="s">
        <v>15</v>
      </c>
      <c r="GZ12" s="12" t="s">
        <v>55</v>
      </c>
      <c r="HA12" t="s">
        <v>15</v>
      </c>
      <c r="HB12" s="12" t="s">
        <v>55</v>
      </c>
      <c r="HC12" t="s">
        <v>15</v>
      </c>
      <c r="HD12" s="12" t="s">
        <v>55</v>
      </c>
      <c r="HE12" t="s">
        <v>15</v>
      </c>
      <c r="HF12" s="12" t="s">
        <v>55</v>
      </c>
      <c r="HG12" t="s">
        <v>15</v>
      </c>
      <c r="HH12" s="12" t="s">
        <v>55</v>
      </c>
      <c r="HI12" t="s">
        <v>15</v>
      </c>
      <c r="HJ12" s="12" t="s">
        <v>55</v>
      </c>
      <c r="HK12" t="s">
        <v>15</v>
      </c>
      <c r="HL12" s="12" t="s">
        <v>55</v>
      </c>
      <c r="HM12" t="s">
        <v>15</v>
      </c>
      <c r="HN12" s="12" t="s">
        <v>55</v>
      </c>
      <c r="HO12" t="s">
        <v>15</v>
      </c>
      <c r="HP12" s="12" t="s">
        <v>55</v>
      </c>
      <c r="HQ12" t="s">
        <v>15</v>
      </c>
      <c r="HR12" s="12" t="s">
        <v>55</v>
      </c>
      <c r="HS12" t="s">
        <v>15</v>
      </c>
      <c r="HT12" s="12" t="s">
        <v>55</v>
      </c>
      <c r="HU12" t="s">
        <v>15</v>
      </c>
      <c r="HV12" s="12" t="s">
        <v>55</v>
      </c>
      <c r="HW12" t="s">
        <v>15</v>
      </c>
      <c r="HX12" s="12" t="s">
        <v>55</v>
      </c>
      <c r="HY12" t="s">
        <v>15</v>
      </c>
      <c r="HZ12" s="12" t="s">
        <v>55</v>
      </c>
      <c r="IA12" t="s">
        <v>15</v>
      </c>
      <c r="IB12" s="12" t="s">
        <v>55</v>
      </c>
      <c r="IC12" t="s">
        <v>15</v>
      </c>
      <c r="ID12" s="12" t="s">
        <v>55</v>
      </c>
      <c r="IE12" t="s">
        <v>15</v>
      </c>
      <c r="IF12" s="12" t="s">
        <v>55</v>
      </c>
      <c r="IG12" t="s">
        <v>15</v>
      </c>
      <c r="IH12" s="12" t="s">
        <v>55</v>
      </c>
      <c r="II12" t="s">
        <v>15</v>
      </c>
      <c r="IJ12" s="12" t="s">
        <v>55</v>
      </c>
      <c r="IK12" t="s">
        <v>15</v>
      </c>
      <c r="IL12" s="12" t="s">
        <v>55</v>
      </c>
      <c r="IM12" t="s">
        <v>15</v>
      </c>
      <c r="IN12" s="12" t="s">
        <v>55</v>
      </c>
      <c r="IO12" t="s">
        <v>15</v>
      </c>
      <c r="IP12" s="12" t="s">
        <v>55</v>
      </c>
      <c r="IQ12" t="s">
        <v>15</v>
      </c>
      <c r="IR12" s="12" t="s">
        <v>55</v>
      </c>
      <c r="IS12" t="s">
        <v>15</v>
      </c>
      <c r="IT12" s="12" t="s">
        <v>55</v>
      </c>
      <c r="IU12" t="s">
        <v>15</v>
      </c>
      <c r="IV12" s="12" t="s">
        <v>55</v>
      </c>
    </row>
    <row r="14" spans="1:256" x14ac:dyDescent="0.2">
      <c r="A14" t="s">
        <v>16</v>
      </c>
      <c r="B14" s="12" t="s">
        <v>126</v>
      </c>
      <c r="C14" t="s">
        <v>16</v>
      </c>
      <c r="D14" s="12" t="s">
        <v>56</v>
      </c>
      <c r="E14" t="s">
        <v>16</v>
      </c>
      <c r="F14" s="12" t="s">
        <v>56</v>
      </c>
      <c r="G14" t="s">
        <v>16</v>
      </c>
      <c r="H14" s="12" t="s">
        <v>56</v>
      </c>
      <c r="I14" t="s">
        <v>16</v>
      </c>
      <c r="J14" s="12" t="s">
        <v>56</v>
      </c>
      <c r="K14" t="s">
        <v>16</v>
      </c>
      <c r="L14" s="12" t="s">
        <v>56</v>
      </c>
      <c r="M14" t="s">
        <v>16</v>
      </c>
      <c r="N14" s="12" t="s">
        <v>56</v>
      </c>
      <c r="O14" t="s">
        <v>16</v>
      </c>
      <c r="P14" s="12" t="s">
        <v>56</v>
      </c>
      <c r="Q14" t="s">
        <v>16</v>
      </c>
      <c r="R14" s="12" t="s">
        <v>56</v>
      </c>
      <c r="S14" t="s">
        <v>16</v>
      </c>
      <c r="T14" s="12" t="s">
        <v>56</v>
      </c>
      <c r="U14" t="s">
        <v>16</v>
      </c>
      <c r="V14" s="12" t="s">
        <v>56</v>
      </c>
      <c r="W14" t="s">
        <v>16</v>
      </c>
      <c r="X14" s="12" t="s">
        <v>56</v>
      </c>
      <c r="Y14" t="s">
        <v>16</v>
      </c>
      <c r="Z14" s="12" t="s">
        <v>56</v>
      </c>
      <c r="AA14" t="s">
        <v>16</v>
      </c>
      <c r="AB14" s="12" t="s">
        <v>56</v>
      </c>
      <c r="AC14" t="s">
        <v>16</v>
      </c>
      <c r="AD14" s="12" t="s">
        <v>56</v>
      </c>
      <c r="AE14" t="s">
        <v>16</v>
      </c>
      <c r="AF14" s="12" t="s">
        <v>56</v>
      </c>
      <c r="AG14" t="s">
        <v>16</v>
      </c>
      <c r="AH14" s="12" t="s">
        <v>56</v>
      </c>
      <c r="AI14" t="s">
        <v>16</v>
      </c>
      <c r="AJ14" s="12" t="s">
        <v>56</v>
      </c>
      <c r="AK14" t="s">
        <v>16</v>
      </c>
      <c r="AL14" s="12" t="s">
        <v>56</v>
      </c>
      <c r="AM14" t="s">
        <v>16</v>
      </c>
      <c r="AN14" s="12" t="s">
        <v>56</v>
      </c>
      <c r="AO14" t="s">
        <v>16</v>
      </c>
      <c r="AP14" s="12" t="s">
        <v>56</v>
      </c>
      <c r="AQ14" t="s">
        <v>16</v>
      </c>
      <c r="AR14" s="12" t="s">
        <v>56</v>
      </c>
      <c r="AS14" t="s">
        <v>16</v>
      </c>
      <c r="AT14" s="12" t="s">
        <v>56</v>
      </c>
      <c r="AU14" t="s">
        <v>16</v>
      </c>
      <c r="AV14" s="12" t="s">
        <v>56</v>
      </c>
      <c r="AW14" t="s">
        <v>16</v>
      </c>
      <c r="AX14" s="12" t="s">
        <v>56</v>
      </c>
      <c r="AY14" t="s">
        <v>16</v>
      </c>
      <c r="AZ14" s="12" t="s">
        <v>56</v>
      </c>
      <c r="BA14" t="s">
        <v>16</v>
      </c>
      <c r="BB14" s="12" t="s">
        <v>56</v>
      </c>
      <c r="BC14" t="s">
        <v>16</v>
      </c>
      <c r="BD14" s="12" t="s">
        <v>56</v>
      </c>
      <c r="BE14" t="s">
        <v>16</v>
      </c>
      <c r="BF14" s="12" t="s">
        <v>56</v>
      </c>
      <c r="BG14" t="s">
        <v>16</v>
      </c>
      <c r="BH14" s="12" t="s">
        <v>56</v>
      </c>
      <c r="BI14" t="s">
        <v>16</v>
      </c>
      <c r="BJ14" s="12" t="s">
        <v>56</v>
      </c>
      <c r="BK14" t="s">
        <v>16</v>
      </c>
      <c r="BL14" s="12" t="s">
        <v>56</v>
      </c>
      <c r="BM14" t="s">
        <v>16</v>
      </c>
      <c r="BN14" s="12" t="s">
        <v>56</v>
      </c>
      <c r="BO14" t="s">
        <v>16</v>
      </c>
      <c r="BP14" s="12" t="s">
        <v>56</v>
      </c>
      <c r="BQ14" t="s">
        <v>16</v>
      </c>
      <c r="BR14" s="12" t="s">
        <v>56</v>
      </c>
      <c r="BS14" t="s">
        <v>16</v>
      </c>
      <c r="BT14" s="12" t="s">
        <v>56</v>
      </c>
      <c r="BU14" t="s">
        <v>16</v>
      </c>
      <c r="BV14" s="12" t="s">
        <v>56</v>
      </c>
      <c r="BW14" t="s">
        <v>16</v>
      </c>
      <c r="BX14" s="12" t="s">
        <v>56</v>
      </c>
      <c r="BY14" t="s">
        <v>16</v>
      </c>
      <c r="BZ14" s="12" t="s">
        <v>56</v>
      </c>
      <c r="CA14" t="s">
        <v>16</v>
      </c>
      <c r="CB14" s="12" t="s">
        <v>56</v>
      </c>
      <c r="CC14" t="s">
        <v>16</v>
      </c>
      <c r="CD14" s="12" t="s">
        <v>56</v>
      </c>
      <c r="CE14" t="s">
        <v>16</v>
      </c>
      <c r="CF14" s="12" t="s">
        <v>56</v>
      </c>
      <c r="CG14" t="s">
        <v>16</v>
      </c>
      <c r="CH14" s="12" t="s">
        <v>56</v>
      </c>
      <c r="CI14" t="s">
        <v>16</v>
      </c>
      <c r="CJ14" s="12" t="s">
        <v>56</v>
      </c>
      <c r="CK14" t="s">
        <v>16</v>
      </c>
      <c r="CL14" s="12" t="s">
        <v>56</v>
      </c>
      <c r="CM14" t="s">
        <v>16</v>
      </c>
      <c r="CN14" s="12" t="s">
        <v>56</v>
      </c>
      <c r="CO14" t="s">
        <v>16</v>
      </c>
      <c r="CP14" s="12" t="s">
        <v>56</v>
      </c>
      <c r="CQ14" t="s">
        <v>16</v>
      </c>
      <c r="CR14" s="12" t="s">
        <v>56</v>
      </c>
      <c r="CS14" t="s">
        <v>16</v>
      </c>
      <c r="CT14" s="12" t="s">
        <v>56</v>
      </c>
      <c r="CU14" t="s">
        <v>16</v>
      </c>
      <c r="CV14" s="12" t="s">
        <v>56</v>
      </c>
      <c r="CW14" t="s">
        <v>16</v>
      </c>
      <c r="CX14" s="12" t="s">
        <v>56</v>
      </c>
      <c r="CY14" t="s">
        <v>16</v>
      </c>
      <c r="CZ14" s="12" t="s">
        <v>56</v>
      </c>
      <c r="DA14" t="s">
        <v>16</v>
      </c>
      <c r="DB14" s="12" t="s">
        <v>56</v>
      </c>
      <c r="DC14" t="s">
        <v>16</v>
      </c>
      <c r="DD14" s="12" t="s">
        <v>56</v>
      </c>
      <c r="DE14" t="s">
        <v>16</v>
      </c>
      <c r="DF14" s="12" t="s">
        <v>56</v>
      </c>
      <c r="DG14" t="s">
        <v>16</v>
      </c>
      <c r="DH14" s="12" t="s">
        <v>56</v>
      </c>
      <c r="DI14" t="s">
        <v>16</v>
      </c>
      <c r="DJ14" s="12" t="s">
        <v>56</v>
      </c>
      <c r="DK14" t="s">
        <v>16</v>
      </c>
      <c r="DL14" s="12" t="s">
        <v>56</v>
      </c>
      <c r="DM14" t="s">
        <v>16</v>
      </c>
      <c r="DN14" s="12" t="s">
        <v>56</v>
      </c>
      <c r="DO14" t="s">
        <v>16</v>
      </c>
      <c r="DP14" s="12" t="s">
        <v>56</v>
      </c>
      <c r="DQ14" t="s">
        <v>16</v>
      </c>
      <c r="DR14" s="12" t="s">
        <v>56</v>
      </c>
      <c r="DS14" t="s">
        <v>16</v>
      </c>
      <c r="DT14" s="12" t="s">
        <v>56</v>
      </c>
      <c r="DU14" t="s">
        <v>16</v>
      </c>
      <c r="DV14" s="12" t="s">
        <v>56</v>
      </c>
      <c r="DW14" t="s">
        <v>16</v>
      </c>
      <c r="DX14" s="12" t="s">
        <v>56</v>
      </c>
      <c r="DY14" t="s">
        <v>16</v>
      </c>
      <c r="DZ14" s="12" t="s">
        <v>56</v>
      </c>
      <c r="EA14" t="s">
        <v>16</v>
      </c>
      <c r="EB14" s="12" t="s">
        <v>56</v>
      </c>
      <c r="EC14" t="s">
        <v>16</v>
      </c>
      <c r="ED14" s="12" t="s">
        <v>56</v>
      </c>
      <c r="EE14" t="s">
        <v>16</v>
      </c>
      <c r="EF14" s="12" t="s">
        <v>56</v>
      </c>
      <c r="EG14" t="s">
        <v>16</v>
      </c>
      <c r="EH14" s="12" t="s">
        <v>56</v>
      </c>
      <c r="EI14" t="s">
        <v>16</v>
      </c>
      <c r="EJ14" s="12" t="s">
        <v>56</v>
      </c>
      <c r="EK14" t="s">
        <v>16</v>
      </c>
      <c r="EL14" s="12" t="s">
        <v>56</v>
      </c>
      <c r="EM14" t="s">
        <v>16</v>
      </c>
      <c r="EN14" s="12" t="s">
        <v>56</v>
      </c>
      <c r="EO14" t="s">
        <v>16</v>
      </c>
      <c r="EP14" s="12" t="s">
        <v>56</v>
      </c>
      <c r="EQ14" t="s">
        <v>16</v>
      </c>
      <c r="ER14" s="12" t="s">
        <v>56</v>
      </c>
      <c r="ES14" t="s">
        <v>16</v>
      </c>
      <c r="ET14" s="12" t="s">
        <v>56</v>
      </c>
      <c r="EU14" t="s">
        <v>16</v>
      </c>
      <c r="EV14" s="12" t="s">
        <v>56</v>
      </c>
      <c r="EW14" t="s">
        <v>16</v>
      </c>
      <c r="EX14" s="12" t="s">
        <v>56</v>
      </c>
      <c r="EY14" t="s">
        <v>16</v>
      </c>
      <c r="EZ14" s="12" t="s">
        <v>56</v>
      </c>
      <c r="FA14" t="s">
        <v>16</v>
      </c>
      <c r="FB14" s="12" t="s">
        <v>56</v>
      </c>
      <c r="FC14" t="s">
        <v>16</v>
      </c>
      <c r="FD14" s="12" t="s">
        <v>56</v>
      </c>
      <c r="FE14" t="s">
        <v>16</v>
      </c>
      <c r="FF14" s="12" t="s">
        <v>56</v>
      </c>
      <c r="FG14" t="s">
        <v>16</v>
      </c>
      <c r="FH14" s="12" t="s">
        <v>56</v>
      </c>
      <c r="FI14" t="s">
        <v>16</v>
      </c>
      <c r="FJ14" s="12" t="s">
        <v>56</v>
      </c>
      <c r="FK14" t="s">
        <v>16</v>
      </c>
      <c r="FL14" s="12" t="s">
        <v>56</v>
      </c>
      <c r="FM14" t="s">
        <v>16</v>
      </c>
      <c r="FN14" s="12" t="s">
        <v>56</v>
      </c>
      <c r="FO14" t="s">
        <v>16</v>
      </c>
      <c r="FP14" s="12" t="s">
        <v>56</v>
      </c>
      <c r="FQ14" t="s">
        <v>16</v>
      </c>
      <c r="FR14" s="12" t="s">
        <v>56</v>
      </c>
      <c r="FS14" t="s">
        <v>16</v>
      </c>
      <c r="FT14" s="12" t="s">
        <v>56</v>
      </c>
      <c r="FU14" t="s">
        <v>16</v>
      </c>
      <c r="FV14" s="12" t="s">
        <v>56</v>
      </c>
      <c r="FW14" t="s">
        <v>16</v>
      </c>
      <c r="FX14" s="12" t="s">
        <v>56</v>
      </c>
      <c r="FY14" t="s">
        <v>16</v>
      </c>
      <c r="FZ14" s="12" t="s">
        <v>56</v>
      </c>
      <c r="GA14" t="s">
        <v>16</v>
      </c>
      <c r="GB14" s="12" t="s">
        <v>56</v>
      </c>
      <c r="GC14" t="s">
        <v>16</v>
      </c>
      <c r="GD14" s="12" t="s">
        <v>56</v>
      </c>
      <c r="GE14" t="s">
        <v>16</v>
      </c>
      <c r="GF14" s="12" t="s">
        <v>56</v>
      </c>
      <c r="GG14" t="s">
        <v>16</v>
      </c>
      <c r="GH14" s="12" t="s">
        <v>56</v>
      </c>
      <c r="GI14" t="s">
        <v>16</v>
      </c>
      <c r="GJ14" s="12" t="s">
        <v>56</v>
      </c>
      <c r="GK14" t="s">
        <v>16</v>
      </c>
      <c r="GL14" s="12" t="s">
        <v>56</v>
      </c>
      <c r="GM14" t="s">
        <v>16</v>
      </c>
      <c r="GN14" s="12" t="s">
        <v>56</v>
      </c>
      <c r="GO14" t="s">
        <v>16</v>
      </c>
      <c r="GP14" s="12" t="s">
        <v>56</v>
      </c>
      <c r="GQ14" t="s">
        <v>16</v>
      </c>
      <c r="GR14" s="12" t="s">
        <v>56</v>
      </c>
      <c r="GS14" t="s">
        <v>16</v>
      </c>
      <c r="GT14" s="12" t="s">
        <v>56</v>
      </c>
      <c r="GU14" t="s">
        <v>16</v>
      </c>
      <c r="GV14" s="12" t="s">
        <v>56</v>
      </c>
      <c r="GW14" t="s">
        <v>16</v>
      </c>
      <c r="GX14" s="12" t="s">
        <v>56</v>
      </c>
      <c r="GY14" t="s">
        <v>16</v>
      </c>
      <c r="GZ14" s="12" t="s">
        <v>56</v>
      </c>
      <c r="HA14" t="s">
        <v>16</v>
      </c>
      <c r="HB14" s="12" t="s">
        <v>56</v>
      </c>
      <c r="HC14" t="s">
        <v>16</v>
      </c>
      <c r="HD14" s="12" t="s">
        <v>56</v>
      </c>
      <c r="HE14" t="s">
        <v>16</v>
      </c>
      <c r="HF14" s="12" t="s">
        <v>56</v>
      </c>
      <c r="HG14" t="s">
        <v>16</v>
      </c>
      <c r="HH14" s="12" t="s">
        <v>56</v>
      </c>
      <c r="HI14" t="s">
        <v>16</v>
      </c>
      <c r="HJ14" s="12" t="s">
        <v>56</v>
      </c>
      <c r="HK14" t="s">
        <v>16</v>
      </c>
      <c r="HL14" s="12" t="s">
        <v>56</v>
      </c>
      <c r="HM14" t="s">
        <v>16</v>
      </c>
      <c r="HN14" s="12" t="s">
        <v>56</v>
      </c>
      <c r="HO14" t="s">
        <v>16</v>
      </c>
      <c r="HP14" s="12" t="s">
        <v>56</v>
      </c>
      <c r="HQ14" t="s">
        <v>16</v>
      </c>
      <c r="HR14" s="12" t="s">
        <v>56</v>
      </c>
      <c r="HS14" t="s">
        <v>16</v>
      </c>
      <c r="HT14" s="12" t="s">
        <v>56</v>
      </c>
      <c r="HU14" t="s">
        <v>16</v>
      </c>
      <c r="HV14" s="12" t="s">
        <v>56</v>
      </c>
      <c r="HW14" t="s">
        <v>16</v>
      </c>
      <c r="HX14" s="12" t="s">
        <v>56</v>
      </c>
      <c r="HY14" t="s">
        <v>16</v>
      </c>
      <c r="HZ14" s="12" t="s">
        <v>56</v>
      </c>
      <c r="IA14" t="s">
        <v>16</v>
      </c>
      <c r="IB14" s="12" t="s">
        <v>56</v>
      </c>
      <c r="IC14" t="s">
        <v>16</v>
      </c>
      <c r="ID14" s="12" t="s">
        <v>56</v>
      </c>
      <c r="IE14" t="s">
        <v>16</v>
      </c>
      <c r="IF14" s="12" t="s">
        <v>56</v>
      </c>
      <c r="IG14" t="s">
        <v>16</v>
      </c>
      <c r="IH14" s="12" t="s">
        <v>56</v>
      </c>
      <c r="II14" t="s">
        <v>16</v>
      </c>
      <c r="IJ14" s="12" t="s">
        <v>56</v>
      </c>
      <c r="IK14" t="s">
        <v>16</v>
      </c>
      <c r="IL14" s="12" t="s">
        <v>56</v>
      </c>
      <c r="IM14" t="s">
        <v>16</v>
      </c>
      <c r="IN14" s="12" t="s">
        <v>56</v>
      </c>
      <c r="IO14" t="s">
        <v>16</v>
      </c>
      <c r="IP14" s="12" t="s">
        <v>56</v>
      </c>
      <c r="IQ14" t="s">
        <v>16</v>
      </c>
      <c r="IR14" s="12" t="s">
        <v>56</v>
      </c>
      <c r="IS14" t="s">
        <v>16</v>
      </c>
      <c r="IT14" s="12" t="s">
        <v>56</v>
      </c>
      <c r="IU14" t="s">
        <v>16</v>
      </c>
      <c r="IV14" s="12" t="s">
        <v>56</v>
      </c>
    </row>
    <row r="16" spans="1:256" x14ac:dyDescent="0.2">
      <c r="A16" t="s">
        <v>17</v>
      </c>
      <c r="B16" s="12" t="s">
        <v>127</v>
      </c>
      <c r="C16" t="s">
        <v>17</v>
      </c>
      <c r="D16" s="12" t="s">
        <v>57</v>
      </c>
      <c r="E16" t="s">
        <v>17</v>
      </c>
      <c r="F16" s="12" t="s">
        <v>57</v>
      </c>
      <c r="G16" t="s">
        <v>17</v>
      </c>
      <c r="H16" s="12" t="s">
        <v>57</v>
      </c>
      <c r="I16" t="s">
        <v>17</v>
      </c>
      <c r="J16" s="12" t="s">
        <v>57</v>
      </c>
      <c r="K16" t="s">
        <v>17</v>
      </c>
      <c r="L16" s="12" t="s">
        <v>57</v>
      </c>
      <c r="M16" t="s">
        <v>17</v>
      </c>
      <c r="N16" s="12" t="s">
        <v>57</v>
      </c>
      <c r="O16" t="s">
        <v>17</v>
      </c>
      <c r="P16" s="12" t="s">
        <v>57</v>
      </c>
      <c r="Q16" t="s">
        <v>17</v>
      </c>
      <c r="R16" s="12" t="s">
        <v>57</v>
      </c>
      <c r="S16" t="s">
        <v>17</v>
      </c>
      <c r="T16" s="12" t="s">
        <v>57</v>
      </c>
      <c r="U16" t="s">
        <v>17</v>
      </c>
      <c r="V16" s="12" t="s">
        <v>57</v>
      </c>
      <c r="W16" t="s">
        <v>17</v>
      </c>
      <c r="X16" s="12" t="s">
        <v>57</v>
      </c>
      <c r="Y16" t="s">
        <v>17</v>
      </c>
      <c r="Z16" s="12" t="s">
        <v>57</v>
      </c>
      <c r="AA16" t="s">
        <v>17</v>
      </c>
      <c r="AB16" s="12" t="s">
        <v>57</v>
      </c>
      <c r="AC16" t="s">
        <v>17</v>
      </c>
      <c r="AD16" s="12" t="s">
        <v>57</v>
      </c>
      <c r="AE16" t="s">
        <v>17</v>
      </c>
      <c r="AF16" s="12" t="s">
        <v>57</v>
      </c>
      <c r="AG16" t="s">
        <v>17</v>
      </c>
      <c r="AH16" s="12" t="s">
        <v>57</v>
      </c>
      <c r="AI16" t="s">
        <v>17</v>
      </c>
      <c r="AJ16" s="12" t="s">
        <v>57</v>
      </c>
      <c r="AK16" t="s">
        <v>17</v>
      </c>
      <c r="AL16" s="12" t="s">
        <v>57</v>
      </c>
      <c r="AM16" t="s">
        <v>17</v>
      </c>
      <c r="AN16" s="12" t="s">
        <v>57</v>
      </c>
      <c r="AO16" t="s">
        <v>17</v>
      </c>
      <c r="AP16" s="12" t="s">
        <v>57</v>
      </c>
      <c r="AQ16" t="s">
        <v>17</v>
      </c>
      <c r="AR16" s="12" t="s">
        <v>57</v>
      </c>
      <c r="AS16" t="s">
        <v>17</v>
      </c>
      <c r="AT16" s="12" t="s">
        <v>57</v>
      </c>
      <c r="AU16" t="s">
        <v>17</v>
      </c>
      <c r="AV16" s="12" t="s">
        <v>57</v>
      </c>
      <c r="AW16" t="s">
        <v>17</v>
      </c>
      <c r="AX16" s="12" t="s">
        <v>57</v>
      </c>
      <c r="AY16" t="s">
        <v>17</v>
      </c>
      <c r="AZ16" s="12" t="s">
        <v>57</v>
      </c>
      <c r="BA16" t="s">
        <v>17</v>
      </c>
      <c r="BB16" s="12" t="s">
        <v>57</v>
      </c>
      <c r="BC16" t="s">
        <v>17</v>
      </c>
      <c r="BD16" s="12" t="s">
        <v>57</v>
      </c>
      <c r="BE16" t="s">
        <v>17</v>
      </c>
      <c r="BF16" s="12" t="s">
        <v>57</v>
      </c>
      <c r="BG16" t="s">
        <v>17</v>
      </c>
      <c r="BH16" s="12" t="s">
        <v>57</v>
      </c>
      <c r="BI16" t="s">
        <v>17</v>
      </c>
      <c r="BJ16" s="12" t="s">
        <v>57</v>
      </c>
      <c r="BK16" t="s">
        <v>17</v>
      </c>
      <c r="BL16" s="12" t="s">
        <v>57</v>
      </c>
      <c r="BM16" t="s">
        <v>17</v>
      </c>
      <c r="BN16" s="12" t="s">
        <v>57</v>
      </c>
      <c r="BO16" t="s">
        <v>17</v>
      </c>
      <c r="BP16" s="12" t="s">
        <v>57</v>
      </c>
      <c r="BQ16" t="s">
        <v>17</v>
      </c>
      <c r="BR16" s="12" t="s">
        <v>57</v>
      </c>
      <c r="BS16" t="s">
        <v>17</v>
      </c>
      <c r="BT16" s="12" t="s">
        <v>57</v>
      </c>
      <c r="BU16" t="s">
        <v>17</v>
      </c>
      <c r="BV16" s="12" t="s">
        <v>57</v>
      </c>
      <c r="BW16" t="s">
        <v>17</v>
      </c>
      <c r="BX16" s="12" t="s">
        <v>57</v>
      </c>
      <c r="BY16" t="s">
        <v>17</v>
      </c>
      <c r="BZ16" s="12" t="s">
        <v>57</v>
      </c>
      <c r="CA16" t="s">
        <v>17</v>
      </c>
      <c r="CB16" s="12" t="s">
        <v>57</v>
      </c>
      <c r="CC16" t="s">
        <v>17</v>
      </c>
      <c r="CD16" s="12" t="s">
        <v>57</v>
      </c>
      <c r="CE16" t="s">
        <v>17</v>
      </c>
      <c r="CF16" s="12" t="s">
        <v>57</v>
      </c>
      <c r="CG16" t="s">
        <v>17</v>
      </c>
      <c r="CH16" s="12" t="s">
        <v>57</v>
      </c>
      <c r="CI16" t="s">
        <v>17</v>
      </c>
      <c r="CJ16" s="12" t="s">
        <v>57</v>
      </c>
      <c r="CK16" t="s">
        <v>17</v>
      </c>
      <c r="CL16" s="12" t="s">
        <v>57</v>
      </c>
      <c r="CM16" t="s">
        <v>17</v>
      </c>
      <c r="CN16" s="12" t="s">
        <v>57</v>
      </c>
      <c r="CO16" t="s">
        <v>17</v>
      </c>
      <c r="CP16" s="12" t="s">
        <v>57</v>
      </c>
      <c r="CQ16" t="s">
        <v>17</v>
      </c>
      <c r="CR16" s="12" t="s">
        <v>57</v>
      </c>
      <c r="CS16" t="s">
        <v>17</v>
      </c>
      <c r="CT16" s="12" t="s">
        <v>57</v>
      </c>
      <c r="CU16" t="s">
        <v>17</v>
      </c>
      <c r="CV16" s="12" t="s">
        <v>57</v>
      </c>
      <c r="CW16" t="s">
        <v>17</v>
      </c>
      <c r="CX16" s="12" t="s">
        <v>57</v>
      </c>
      <c r="CY16" t="s">
        <v>17</v>
      </c>
      <c r="CZ16" s="12" t="s">
        <v>57</v>
      </c>
      <c r="DA16" t="s">
        <v>17</v>
      </c>
      <c r="DB16" s="12" t="s">
        <v>57</v>
      </c>
      <c r="DC16" t="s">
        <v>17</v>
      </c>
      <c r="DD16" s="12" t="s">
        <v>57</v>
      </c>
      <c r="DE16" t="s">
        <v>17</v>
      </c>
      <c r="DF16" s="12" t="s">
        <v>57</v>
      </c>
      <c r="DG16" t="s">
        <v>17</v>
      </c>
      <c r="DH16" s="12" t="s">
        <v>57</v>
      </c>
      <c r="DI16" t="s">
        <v>17</v>
      </c>
      <c r="DJ16" s="12" t="s">
        <v>57</v>
      </c>
      <c r="DK16" t="s">
        <v>17</v>
      </c>
      <c r="DL16" s="12" t="s">
        <v>57</v>
      </c>
      <c r="DM16" t="s">
        <v>17</v>
      </c>
      <c r="DN16" s="12" t="s">
        <v>57</v>
      </c>
      <c r="DO16" t="s">
        <v>17</v>
      </c>
      <c r="DP16" s="12" t="s">
        <v>57</v>
      </c>
      <c r="DQ16" t="s">
        <v>17</v>
      </c>
      <c r="DR16" s="12" t="s">
        <v>57</v>
      </c>
      <c r="DS16" t="s">
        <v>17</v>
      </c>
      <c r="DT16" s="12" t="s">
        <v>57</v>
      </c>
      <c r="DU16" t="s">
        <v>17</v>
      </c>
      <c r="DV16" s="12" t="s">
        <v>57</v>
      </c>
      <c r="DW16" t="s">
        <v>17</v>
      </c>
      <c r="DX16" s="12" t="s">
        <v>57</v>
      </c>
      <c r="DY16" t="s">
        <v>17</v>
      </c>
      <c r="DZ16" s="12" t="s">
        <v>57</v>
      </c>
      <c r="EA16" t="s">
        <v>17</v>
      </c>
      <c r="EB16" s="12" t="s">
        <v>57</v>
      </c>
      <c r="EC16" t="s">
        <v>17</v>
      </c>
      <c r="ED16" s="12" t="s">
        <v>57</v>
      </c>
      <c r="EE16" t="s">
        <v>17</v>
      </c>
      <c r="EF16" s="12" t="s">
        <v>57</v>
      </c>
      <c r="EG16" t="s">
        <v>17</v>
      </c>
      <c r="EH16" s="12" t="s">
        <v>57</v>
      </c>
      <c r="EI16" t="s">
        <v>17</v>
      </c>
      <c r="EJ16" s="12" t="s">
        <v>57</v>
      </c>
      <c r="EK16" t="s">
        <v>17</v>
      </c>
      <c r="EL16" s="12" t="s">
        <v>57</v>
      </c>
      <c r="EM16" t="s">
        <v>17</v>
      </c>
      <c r="EN16" s="12" t="s">
        <v>57</v>
      </c>
      <c r="EO16" t="s">
        <v>17</v>
      </c>
      <c r="EP16" s="12" t="s">
        <v>57</v>
      </c>
      <c r="EQ16" t="s">
        <v>17</v>
      </c>
      <c r="ER16" s="12" t="s">
        <v>57</v>
      </c>
      <c r="ES16" t="s">
        <v>17</v>
      </c>
      <c r="ET16" s="12" t="s">
        <v>57</v>
      </c>
      <c r="EU16" t="s">
        <v>17</v>
      </c>
      <c r="EV16" s="12" t="s">
        <v>57</v>
      </c>
      <c r="EW16" t="s">
        <v>17</v>
      </c>
      <c r="EX16" s="12" t="s">
        <v>57</v>
      </c>
      <c r="EY16" t="s">
        <v>17</v>
      </c>
      <c r="EZ16" s="12" t="s">
        <v>57</v>
      </c>
      <c r="FA16" t="s">
        <v>17</v>
      </c>
      <c r="FB16" s="12" t="s">
        <v>57</v>
      </c>
      <c r="FC16" t="s">
        <v>17</v>
      </c>
      <c r="FD16" s="12" t="s">
        <v>57</v>
      </c>
      <c r="FE16" t="s">
        <v>17</v>
      </c>
      <c r="FF16" s="12" t="s">
        <v>57</v>
      </c>
      <c r="FG16" t="s">
        <v>17</v>
      </c>
      <c r="FH16" s="12" t="s">
        <v>57</v>
      </c>
      <c r="FI16" t="s">
        <v>17</v>
      </c>
      <c r="FJ16" s="12" t="s">
        <v>57</v>
      </c>
      <c r="FK16" t="s">
        <v>17</v>
      </c>
      <c r="FL16" s="12" t="s">
        <v>57</v>
      </c>
      <c r="FM16" t="s">
        <v>17</v>
      </c>
      <c r="FN16" s="12" t="s">
        <v>57</v>
      </c>
      <c r="FO16" t="s">
        <v>17</v>
      </c>
      <c r="FP16" s="12" t="s">
        <v>57</v>
      </c>
      <c r="FQ16" t="s">
        <v>17</v>
      </c>
      <c r="FR16" s="12" t="s">
        <v>57</v>
      </c>
      <c r="FS16" t="s">
        <v>17</v>
      </c>
      <c r="FT16" s="12" t="s">
        <v>57</v>
      </c>
      <c r="FU16" t="s">
        <v>17</v>
      </c>
      <c r="FV16" s="12" t="s">
        <v>57</v>
      </c>
      <c r="FW16" t="s">
        <v>17</v>
      </c>
      <c r="FX16" s="12" t="s">
        <v>57</v>
      </c>
      <c r="FY16" t="s">
        <v>17</v>
      </c>
      <c r="FZ16" s="12" t="s">
        <v>57</v>
      </c>
      <c r="GA16" t="s">
        <v>17</v>
      </c>
      <c r="GB16" s="12" t="s">
        <v>57</v>
      </c>
      <c r="GC16" t="s">
        <v>17</v>
      </c>
      <c r="GD16" s="12" t="s">
        <v>57</v>
      </c>
      <c r="GE16" t="s">
        <v>17</v>
      </c>
      <c r="GF16" s="12" t="s">
        <v>57</v>
      </c>
      <c r="GG16" t="s">
        <v>17</v>
      </c>
      <c r="GH16" s="12" t="s">
        <v>57</v>
      </c>
      <c r="GI16" t="s">
        <v>17</v>
      </c>
      <c r="GJ16" s="12" t="s">
        <v>57</v>
      </c>
      <c r="GK16" t="s">
        <v>17</v>
      </c>
      <c r="GL16" s="12" t="s">
        <v>57</v>
      </c>
      <c r="GM16" t="s">
        <v>17</v>
      </c>
      <c r="GN16" s="12" t="s">
        <v>57</v>
      </c>
      <c r="GO16" t="s">
        <v>17</v>
      </c>
      <c r="GP16" s="12" t="s">
        <v>57</v>
      </c>
      <c r="GQ16" t="s">
        <v>17</v>
      </c>
      <c r="GR16" s="12" t="s">
        <v>57</v>
      </c>
      <c r="GS16" t="s">
        <v>17</v>
      </c>
      <c r="GT16" s="12" t="s">
        <v>57</v>
      </c>
      <c r="GU16" t="s">
        <v>17</v>
      </c>
      <c r="GV16" s="12" t="s">
        <v>57</v>
      </c>
      <c r="GW16" t="s">
        <v>17</v>
      </c>
      <c r="GX16" s="12" t="s">
        <v>57</v>
      </c>
      <c r="GY16" t="s">
        <v>17</v>
      </c>
      <c r="GZ16" s="12" t="s">
        <v>57</v>
      </c>
      <c r="HA16" t="s">
        <v>17</v>
      </c>
      <c r="HB16" s="12" t="s">
        <v>57</v>
      </c>
      <c r="HC16" t="s">
        <v>17</v>
      </c>
      <c r="HD16" s="12" t="s">
        <v>57</v>
      </c>
      <c r="HE16" t="s">
        <v>17</v>
      </c>
      <c r="HF16" s="12" t="s">
        <v>57</v>
      </c>
      <c r="HG16" t="s">
        <v>17</v>
      </c>
      <c r="HH16" s="12" t="s">
        <v>57</v>
      </c>
      <c r="HI16" t="s">
        <v>17</v>
      </c>
      <c r="HJ16" s="12" t="s">
        <v>57</v>
      </c>
      <c r="HK16" t="s">
        <v>17</v>
      </c>
      <c r="HL16" s="12" t="s">
        <v>57</v>
      </c>
      <c r="HM16" t="s">
        <v>17</v>
      </c>
      <c r="HN16" s="12" t="s">
        <v>57</v>
      </c>
      <c r="HO16" t="s">
        <v>17</v>
      </c>
      <c r="HP16" s="12" t="s">
        <v>57</v>
      </c>
      <c r="HQ16" t="s">
        <v>17</v>
      </c>
      <c r="HR16" s="12" t="s">
        <v>57</v>
      </c>
      <c r="HS16" t="s">
        <v>17</v>
      </c>
      <c r="HT16" s="12" t="s">
        <v>57</v>
      </c>
      <c r="HU16" t="s">
        <v>17</v>
      </c>
      <c r="HV16" s="12" t="s">
        <v>57</v>
      </c>
      <c r="HW16" t="s">
        <v>17</v>
      </c>
      <c r="HX16" s="12" t="s">
        <v>57</v>
      </c>
      <c r="HY16" t="s">
        <v>17</v>
      </c>
      <c r="HZ16" s="12" t="s">
        <v>57</v>
      </c>
      <c r="IA16" t="s">
        <v>17</v>
      </c>
      <c r="IB16" s="12" t="s">
        <v>57</v>
      </c>
      <c r="IC16" t="s">
        <v>17</v>
      </c>
      <c r="ID16" s="12" t="s">
        <v>57</v>
      </c>
      <c r="IE16" t="s">
        <v>17</v>
      </c>
      <c r="IF16" s="12" t="s">
        <v>57</v>
      </c>
      <c r="IG16" t="s">
        <v>17</v>
      </c>
      <c r="IH16" s="12" t="s">
        <v>57</v>
      </c>
      <c r="II16" t="s">
        <v>17</v>
      </c>
      <c r="IJ16" s="12" t="s">
        <v>57</v>
      </c>
      <c r="IK16" t="s">
        <v>17</v>
      </c>
      <c r="IL16" s="12" t="s">
        <v>57</v>
      </c>
      <c r="IM16" t="s">
        <v>17</v>
      </c>
      <c r="IN16" s="12" t="s">
        <v>57</v>
      </c>
      <c r="IO16" t="s">
        <v>17</v>
      </c>
      <c r="IP16" s="12" t="s">
        <v>57</v>
      </c>
      <c r="IQ16" t="s">
        <v>17</v>
      </c>
      <c r="IR16" s="12" t="s">
        <v>57</v>
      </c>
      <c r="IS16" t="s">
        <v>17</v>
      </c>
      <c r="IT16" s="12" t="s">
        <v>57</v>
      </c>
      <c r="IU16" t="s">
        <v>17</v>
      </c>
      <c r="IV16" s="12" t="s">
        <v>57</v>
      </c>
    </row>
    <row r="18" spans="1:256" x14ac:dyDescent="0.2">
      <c r="A18" t="s">
        <v>18</v>
      </c>
      <c r="B18" s="12" t="s">
        <v>128</v>
      </c>
      <c r="C18" t="s">
        <v>18</v>
      </c>
      <c r="D18" s="12" t="s">
        <v>58</v>
      </c>
      <c r="E18" t="s">
        <v>18</v>
      </c>
      <c r="F18" s="12" t="s">
        <v>58</v>
      </c>
      <c r="G18" t="s">
        <v>18</v>
      </c>
      <c r="H18" s="12" t="s">
        <v>58</v>
      </c>
      <c r="I18" t="s">
        <v>18</v>
      </c>
      <c r="J18" s="12" t="s">
        <v>58</v>
      </c>
      <c r="K18" t="s">
        <v>18</v>
      </c>
      <c r="L18" s="12" t="s">
        <v>58</v>
      </c>
      <c r="M18" t="s">
        <v>18</v>
      </c>
      <c r="N18" s="12" t="s">
        <v>58</v>
      </c>
      <c r="O18" t="s">
        <v>18</v>
      </c>
      <c r="P18" s="12" t="s">
        <v>58</v>
      </c>
      <c r="Q18" t="s">
        <v>18</v>
      </c>
      <c r="R18" s="12" t="s">
        <v>58</v>
      </c>
      <c r="S18" t="s">
        <v>18</v>
      </c>
      <c r="T18" s="12" t="s">
        <v>58</v>
      </c>
      <c r="U18" t="s">
        <v>18</v>
      </c>
      <c r="V18" s="12" t="s">
        <v>58</v>
      </c>
      <c r="W18" t="s">
        <v>18</v>
      </c>
      <c r="X18" s="12" t="s">
        <v>58</v>
      </c>
      <c r="Y18" t="s">
        <v>18</v>
      </c>
      <c r="Z18" s="12" t="s">
        <v>58</v>
      </c>
      <c r="AA18" t="s">
        <v>18</v>
      </c>
      <c r="AB18" s="12" t="s">
        <v>58</v>
      </c>
      <c r="AC18" t="s">
        <v>18</v>
      </c>
      <c r="AD18" s="12" t="s">
        <v>58</v>
      </c>
      <c r="AE18" t="s">
        <v>18</v>
      </c>
      <c r="AF18" s="12" t="s">
        <v>58</v>
      </c>
      <c r="AG18" t="s">
        <v>18</v>
      </c>
      <c r="AH18" s="12" t="s">
        <v>58</v>
      </c>
      <c r="AI18" t="s">
        <v>18</v>
      </c>
      <c r="AJ18" s="12" t="s">
        <v>58</v>
      </c>
      <c r="AK18" t="s">
        <v>18</v>
      </c>
      <c r="AL18" s="12" t="s">
        <v>58</v>
      </c>
      <c r="AM18" t="s">
        <v>18</v>
      </c>
      <c r="AN18" s="12" t="s">
        <v>58</v>
      </c>
      <c r="AO18" t="s">
        <v>18</v>
      </c>
      <c r="AP18" s="12" t="s">
        <v>58</v>
      </c>
      <c r="AQ18" t="s">
        <v>18</v>
      </c>
      <c r="AR18" s="12" t="s">
        <v>58</v>
      </c>
      <c r="AS18" t="s">
        <v>18</v>
      </c>
      <c r="AT18" s="12" t="s">
        <v>58</v>
      </c>
      <c r="AU18" t="s">
        <v>18</v>
      </c>
      <c r="AV18" s="12" t="s">
        <v>58</v>
      </c>
      <c r="AW18" t="s">
        <v>18</v>
      </c>
      <c r="AX18" s="12" t="s">
        <v>58</v>
      </c>
      <c r="AY18" t="s">
        <v>18</v>
      </c>
      <c r="AZ18" s="12" t="s">
        <v>58</v>
      </c>
      <c r="BA18" t="s">
        <v>18</v>
      </c>
      <c r="BB18" s="12" t="s">
        <v>58</v>
      </c>
      <c r="BC18" t="s">
        <v>18</v>
      </c>
      <c r="BD18" s="12" t="s">
        <v>58</v>
      </c>
      <c r="BE18" t="s">
        <v>18</v>
      </c>
      <c r="BF18" s="12" t="s">
        <v>58</v>
      </c>
      <c r="BG18" t="s">
        <v>18</v>
      </c>
      <c r="BH18" s="12" t="s">
        <v>58</v>
      </c>
      <c r="BI18" t="s">
        <v>18</v>
      </c>
      <c r="BJ18" s="12" t="s">
        <v>58</v>
      </c>
      <c r="BK18" t="s">
        <v>18</v>
      </c>
      <c r="BL18" s="12" t="s">
        <v>58</v>
      </c>
      <c r="BM18" t="s">
        <v>18</v>
      </c>
      <c r="BN18" s="12" t="s">
        <v>58</v>
      </c>
      <c r="BO18" t="s">
        <v>18</v>
      </c>
      <c r="BP18" s="12" t="s">
        <v>58</v>
      </c>
      <c r="BQ18" t="s">
        <v>18</v>
      </c>
      <c r="BR18" s="12" t="s">
        <v>58</v>
      </c>
      <c r="BS18" t="s">
        <v>18</v>
      </c>
      <c r="BT18" s="12" t="s">
        <v>58</v>
      </c>
      <c r="BU18" t="s">
        <v>18</v>
      </c>
      <c r="BV18" s="12" t="s">
        <v>58</v>
      </c>
      <c r="BW18" t="s">
        <v>18</v>
      </c>
      <c r="BX18" s="12" t="s">
        <v>58</v>
      </c>
      <c r="BY18" t="s">
        <v>18</v>
      </c>
      <c r="BZ18" s="12" t="s">
        <v>58</v>
      </c>
      <c r="CA18" t="s">
        <v>18</v>
      </c>
      <c r="CB18" s="12" t="s">
        <v>58</v>
      </c>
      <c r="CC18" t="s">
        <v>18</v>
      </c>
      <c r="CD18" s="12" t="s">
        <v>58</v>
      </c>
      <c r="CE18" t="s">
        <v>18</v>
      </c>
      <c r="CF18" s="12" t="s">
        <v>58</v>
      </c>
      <c r="CG18" t="s">
        <v>18</v>
      </c>
      <c r="CH18" s="12" t="s">
        <v>58</v>
      </c>
      <c r="CI18" t="s">
        <v>18</v>
      </c>
      <c r="CJ18" s="12" t="s">
        <v>58</v>
      </c>
      <c r="CK18" t="s">
        <v>18</v>
      </c>
      <c r="CL18" s="12" t="s">
        <v>58</v>
      </c>
      <c r="CM18" t="s">
        <v>18</v>
      </c>
      <c r="CN18" s="12" t="s">
        <v>58</v>
      </c>
      <c r="CO18" t="s">
        <v>18</v>
      </c>
      <c r="CP18" s="12" t="s">
        <v>58</v>
      </c>
      <c r="CQ18" t="s">
        <v>18</v>
      </c>
      <c r="CR18" s="12" t="s">
        <v>58</v>
      </c>
      <c r="CS18" t="s">
        <v>18</v>
      </c>
      <c r="CT18" s="12" t="s">
        <v>58</v>
      </c>
      <c r="CU18" t="s">
        <v>18</v>
      </c>
      <c r="CV18" s="12" t="s">
        <v>58</v>
      </c>
      <c r="CW18" t="s">
        <v>18</v>
      </c>
      <c r="CX18" s="12" t="s">
        <v>58</v>
      </c>
      <c r="CY18" t="s">
        <v>18</v>
      </c>
      <c r="CZ18" s="12" t="s">
        <v>58</v>
      </c>
      <c r="DA18" t="s">
        <v>18</v>
      </c>
      <c r="DB18" s="12" t="s">
        <v>58</v>
      </c>
      <c r="DC18" t="s">
        <v>18</v>
      </c>
      <c r="DD18" s="12" t="s">
        <v>58</v>
      </c>
      <c r="DE18" t="s">
        <v>18</v>
      </c>
      <c r="DF18" s="12" t="s">
        <v>58</v>
      </c>
      <c r="DG18" t="s">
        <v>18</v>
      </c>
      <c r="DH18" s="12" t="s">
        <v>58</v>
      </c>
      <c r="DI18" t="s">
        <v>18</v>
      </c>
      <c r="DJ18" s="12" t="s">
        <v>58</v>
      </c>
      <c r="DK18" t="s">
        <v>18</v>
      </c>
      <c r="DL18" s="12" t="s">
        <v>58</v>
      </c>
      <c r="DM18" t="s">
        <v>18</v>
      </c>
      <c r="DN18" s="12" t="s">
        <v>58</v>
      </c>
      <c r="DO18" t="s">
        <v>18</v>
      </c>
      <c r="DP18" s="12" t="s">
        <v>58</v>
      </c>
      <c r="DQ18" t="s">
        <v>18</v>
      </c>
      <c r="DR18" s="12" t="s">
        <v>58</v>
      </c>
      <c r="DS18" t="s">
        <v>18</v>
      </c>
      <c r="DT18" s="12" t="s">
        <v>58</v>
      </c>
      <c r="DU18" t="s">
        <v>18</v>
      </c>
      <c r="DV18" s="12" t="s">
        <v>58</v>
      </c>
      <c r="DW18" t="s">
        <v>18</v>
      </c>
      <c r="DX18" s="12" t="s">
        <v>58</v>
      </c>
      <c r="DY18" t="s">
        <v>18</v>
      </c>
      <c r="DZ18" s="12" t="s">
        <v>58</v>
      </c>
      <c r="EA18" t="s">
        <v>18</v>
      </c>
      <c r="EB18" s="12" t="s">
        <v>58</v>
      </c>
      <c r="EC18" t="s">
        <v>18</v>
      </c>
      <c r="ED18" s="12" t="s">
        <v>58</v>
      </c>
      <c r="EE18" t="s">
        <v>18</v>
      </c>
      <c r="EF18" s="12" t="s">
        <v>58</v>
      </c>
      <c r="EG18" t="s">
        <v>18</v>
      </c>
      <c r="EH18" s="12" t="s">
        <v>58</v>
      </c>
      <c r="EI18" t="s">
        <v>18</v>
      </c>
      <c r="EJ18" s="12" t="s">
        <v>58</v>
      </c>
      <c r="EK18" t="s">
        <v>18</v>
      </c>
      <c r="EL18" s="12" t="s">
        <v>58</v>
      </c>
      <c r="EM18" t="s">
        <v>18</v>
      </c>
      <c r="EN18" s="12" t="s">
        <v>58</v>
      </c>
      <c r="EO18" t="s">
        <v>18</v>
      </c>
      <c r="EP18" s="12" t="s">
        <v>58</v>
      </c>
      <c r="EQ18" t="s">
        <v>18</v>
      </c>
      <c r="ER18" s="12" t="s">
        <v>58</v>
      </c>
      <c r="ES18" t="s">
        <v>18</v>
      </c>
      <c r="ET18" s="12" t="s">
        <v>58</v>
      </c>
      <c r="EU18" t="s">
        <v>18</v>
      </c>
      <c r="EV18" s="12" t="s">
        <v>58</v>
      </c>
      <c r="EW18" t="s">
        <v>18</v>
      </c>
      <c r="EX18" s="12" t="s">
        <v>58</v>
      </c>
      <c r="EY18" t="s">
        <v>18</v>
      </c>
      <c r="EZ18" s="12" t="s">
        <v>58</v>
      </c>
      <c r="FA18" t="s">
        <v>18</v>
      </c>
      <c r="FB18" s="12" t="s">
        <v>58</v>
      </c>
      <c r="FC18" t="s">
        <v>18</v>
      </c>
      <c r="FD18" s="12" t="s">
        <v>58</v>
      </c>
      <c r="FE18" t="s">
        <v>18</v>
      </c>
      <c r="FF18" s="12" t="s">
        <v>58</v>
      </c>
      <c r="FG18" t="s">
        <v>18</v>
      </c>
      <c r="FH18" s="12" t="s">
        <v>58</v>
      </c>
      <c r="FI18" t="s">
        <v>18</v>
      </c>
      <c r="FJ18" s="12" t="s">
        <v>58</v>
      </c>
      <c r="FK18" t="s">
        <v>18</v>
      </c>
      <c r="FL18" s="12" t="s">
        <v>58</v>
      </c>
      <c r="FM18" t="s">
        <v>18</v>
      </c>
      <c r="FN18" s="12" t="s">
        <v>58</v>
      </c>
      <c r="FO18" t="s">
        <v>18</v>
      </c>
      <c r="FP18" s="12" t="s">
        <v>58</v>
      </c>
      <c r="FQ18" t="s">
        <v>18</v>
      </c>
      <c r="FR18" s="12" t="s">
        <v>58</v>
      </c>
      <c r="FS18" t="s">
        <v>18</v>
      </c>
      <c r="FT18" s="12" t="s">
        <v>58</v>
      </c>
      <c r="FU18" t="s">
        <v>18</v>
      </c>
      <c r="FV18" s="12" t="s">
        <v>58</v>
      </c>
      <c r="FW18" t="s">
        <v>18</v>
      </c>
      <c r="FX18" s="12" t="s">
        <v>58</v>
      </c>
      <c r="FY18" t="s">
        <v>18</v>
      </c>
      <c r="FZ18" s="12" t="s">
        <v>58</v>
      </c>
      <c r="GA18" t="s">
        <v>18</v>
      </c>
      <c r="GB18" s="12" t="s">
        <v>58</v>
      </c>
      <c r="GC18" t="s">
        <v>18</v>
      </c>
      <c r="GD18" s="12" t="s">
        <v>58</v>
      </c>
      <c r="GE18" t="s">
        <v>18</v>
      </c>
      <c r="GF18" s="12" t="s">
        <v>58</v>
      </c>
      <c r="GG18" t="s">
        <v>18</v>
      </c>
      <c r="GH18" s="12" t="s">
        <v>58</v>
      </c>
      <c r="GI18" t="s">
        <v>18</v>
      </c>
      <c r="GJ18" s="12" t="s">
        <v>58</v>
      </c>
      <c r="GK18" t="s">
        <v>18</v>
      </c>
      <c r="GL18" s="12" t="s">
        <v>58</v>
      </c>
      <c r="GM18" t="s">
        <v>18</v>
      </c>
      <c r="GN18" s="12" t="s">
        <v>58</v>
      </c>
      <c r="GO18" t="s">
        <v>18</v>
      </c>
      <c r="GP18" s="12" t="s">
        <v>58</v>
      </c>
      <c r="GQ18" t="s">
        <v>18</v>
      </c>
      <c r="GR18" s="12" t="s">
        <v>58</v>
      </c>
      <c r="GS18" t="s">
        <v>18</v>
      </c>
      <c r="GT18" s="12" t="s">
        <v>58</v>
      </c>
      <c r="GU18" t="s">
        <v>18</v>
      </c>
      <c r="GV18" s="12" t="s">
        <v>58</v>
      </c>
      <c r="GW18" t="s">
        <v>18</v>
      </c>
      <c r="GX18" s="12" t="s">
        <v>58</v>
      </c>
      <c r="GY18" t="s">
        <v>18</v>
      </c>
      <c r="GZ18" s="12" t="s">
        <v>58</v>
      </c>
      <c r="HA18" t="s">
        <v>18</v>
      </c>
      <c r="HB18" s="12" t="s">
        <v>58</v>
      </c>
      <c r="HC18" t="s">
        <v>18</v>
      </c>
      <c r="HD18" s="12" t="s">
        <v>58</v>
      </c>
      <c r="HE18" t="s">
        <v>18</v>
      </c>
      <c r="HF18" s="12" t="s">
        <v>58</v>
      </c>
      <c r="HG18" t="s">
        <v>18</v>
      </c>
      <c r="HH18" s="12" t="s">
        <v>58</v>
      </c>
      <c r="HI18" t="s">
        <v>18</v>
      </c>
      <c r="HJ18" s="12" t="s">
        <v>58</v>
      </c>
      <c r="HK18" t="s">
        <v>18</v>
      </c>
      <c r="HL18" s="12" t="s">
        <v>58</v>
      </c>
      <c r="HM18" t="s">
        <v>18</v>
      </c>
      <c r="HN18" s="12" t="s">
        <v>58</v>
      </c>
      <c r="HO18" t="s">
        <v>18</v>
      </c>
      <c r="HP18" s="12" t="s">
        <v>58</v>
      </c>
      <c r="HQ18" t="s">
        <v>18</v>
      </c>
      <c r="HR18" s="12" t="s">
        <v>58</v>
      </c>
      <c r="HS18" t="s">
        <v>18</v>
      </c>
      <c r="HT18" s="12" t="s">
        <v>58</v>
      </c>
      <c r="HU18" t="s">
        <v>18</v>
      </c>
      <c r="HV18" s="12" t="s">
        <v>58</v>
      </c>
      <c r="HW18" t="s">
        <v>18</v>
      </c>
      <c r="HX18" s="12" t="s">
        <v>58</v>
      </c>
      <c r="HY18" t="s">
        <v>18</v>
      </c>
      <c r="HZ18" s="12" t="s">
        <v>58</v>
      </c>
      <c r="IA18" t="s">
        <v>18</v>
      </c>
      <c r="IB18" s="12" t="s">
        <v>58</v>
      </c>
      <c r="IC18" t="s">
        <v>18</v>
      </c>
      <c r="ID18" s="12" t="s">
        <v>58</v>
      </c>
      <c r="IE18" t="s">
        <v>18</v>
      </c>
      <c r="IF18" s="12" t="s">
        <v>58</v>
      </c>
      <c r="IG18" t="s">
        <v>18</v>
      </c>
      <c r="IH18" s="12" t="s">
        <v>58</v>
      </c>
      <c r="II18" t="s">
        <v>18</v>
      </c>
      <c r="IJ18" s="12" t="s">
        <v>58</v>
      </c>
      <c r="IK18" t="s">
        <v>18</v>
      </c>
      <c r="IL18" s="12" t="s">
        <v>58</v>
      </c>
      <c r="IM18" t="s">
        <v>18</v>
      </c>
      <c r="IN18" s="12" t="s">
        <v>58</v>
      </c>
      <c r="IO18" t="s">
        <v>18</v>
      </c>
      <c r="IP18" s="12" t="s">
        <v>58</v>
      </c>
      <c r="IQ18" t="s">
        <v>18</v>
      </c>
      <c r="IR18" s="12" t="s">
        <v>58</v>
      </c>
      <c r="IS18" t="s">
        <v>18</v>
      </c>
      <c r="IT18" s="12" t="s">
        <v>58</v>
      </c>
      <c r="IU18" t="s">
        <v>18</v>
      </c>
      <c r="IV18" s="12" t="s">
        <v>58</v>
      </c>
    </row>
    <row r="20" spans="1:256" x14ac:dyDescent="0.2">
      <c r="A20" t="s">
        <v>19</v>
      </c>
      <c r="B20" s="12" t="s">
        <v>129</v>
      </c>
      <c r="C20" t="s">
        <v>19</v>
      </c>
      <c r="D20" s="12" t="s">
        <v>59</v>
      </c>
      <c r="E20" t="s">
        <v>19</v>
      </c>
      <c r="F20" s="12" t="s">
        <v>59</v>
      </c>
      <c r="G20" t="s">
        <v>19</v>
      </c>
      <c r="H20" s="12" t="s">
        <v>59</v>
      </c>
      <c r="I20" t="s">
        <v>19</v>
      </c>
      <c r="J20" s="12" t="s">
        <v>59</v>
      </c>
      <c r="K20" t="s">
        <v>19</v>
      </c>
      <c r="L20" s="12" t="s">
        <v>59</v>
      </c>
      <c r="M20" t="s">
        <v>19</v>
      </c>
      <c r="N20" s="12" t="s">
        <v>59</v>
      </c>
      <c r="O20" t="s">
        <v>19</v>
      </c>
      <c r="P20" s="12" t="s">
        <v>59</v>
      </c>
      <c r="Q20" t="s">
        <v>19</v>
      </c>
      <c r="R20" s="12" t="s">
        <v>59</v>
      </c>
      <c r="S20" t="s">
        <v>19</v>
      </c>
      <c r="T20" s="12" t="s">
        <v>59</v>
      </c>
      <c r="U20" t="s">
        <v>19</v>
      </c>
      <c r="V20" s="12" t="s">
        <v>59</v>
      </c>
      <c r="W20" t="s">
        <v>19</v>
      </c>
      <c r="X20" s="12" t="s">
        <v>59</v>
      </c>
      <c r="Y20" t="s">
        <v>19</v>
      </c>
      <c r="Z20" s="12" t="s">
        <v>59</v>
      </c>
      <c r="AA20" t="s">
        <v>19</v>
      </c>
      <c r="AB20" s="12" t="s">
        <v>59</v>
      </c>
      <c r="AC20" t="s">
        <v>19</v>
      </c>
      <c r="AD20" s="12" t="s">
        <v>59</v>
      </c>
      <c r="AE20" t="s">
        <v>19</v>
      </c>
      <c r="AF20" s="12" t="s">
        <v>59</v>
      </c>
      <c r="AG20" t="s">
        <v>19</v>
      </c>
      <c r="AH20" s="12" t="s">
        <v>59</v>
      </c>
      <c r="AI20" t="s">
        <v>19</v>
      </c>
      <c r="AJ20" s="12" t="s">
        <v>59</v>
      </c>
      <c r="AK20" t="s">
        <v>19</v>
      </c>
      <c r="AL20" s="12" t="s">
        <v>59</v>
      </c>
      <c r="AM20" t="s">
        <v>19</v>
      </c>
      <c r="AN20" s="12" t="s">
        <v>59</v>
      </c>
      <c r="AO20" t="s">
        <v>19</v>
      </c>
      <c r="AP20" s="12" t="s">
        <v>59</v>
      </c>
      <c r="AQ20" t="s">
        <v>19</v>
      </c>
      <c r="AR20" s="12" t="s">
        <v>59</v>
      </c>
      <c r="AS20" t="s">
        <v>19</v>
      </c>
      <c r="AT20" s="12" t="s">
        <v>59</v>
      </c>
      <c r="AU20" t="s">
        <v>19</v>
      </c>
      <c r="AV20" s="12" t="s">
        <v>59</v>
      </c>
      <c r="AW20" t="s">
        <v>19</v>
      </c>
      <c r="AX20" s="12" t="s">
        <v>59</v>
      </c>
      <c r="AY20" t="s">
        <v>19</v>
      </c>
      <c r="AZ20" s="12" t="s">
        <v>59</v>
      </c>
      <c r="BA20" t="s">
        <v>19</v>
      </c>
      <c r="BB20" s="12" t="s">
        <v>59</v>
      </c>
      <c r="BC20" t="s">
        <v>19</v>
      </c>
      <c r="BD20" s="12" t="s">
        <v>59</v>
      </c>
      <c r="BE20" t="s">
        <v>19</v>
      </c>
      <c r="BF20" s="12" t="s">
        <v>59</v>
      </c>
      <c r="BG20" t="s">
        <v>19</v>
      </c>
      <c r="BH20" s="12" t="s">
        <v>59</v>
      </c>
      <c r="BI20" t="s">
        <v>19</v>
      </c>
      <c r="BJ20" s="12" t="s">
        <v>59</v>
      </c>
      <c r="BK20" t="s">
        <v>19</v>
      </c>
      <c r="BL20" s="12" t="s">
        <v>59</v>
      </c>
      <c r="BM20" t="s">
        <v>19</v>
      </c>
      <c r="BN20" s="12" t="s">
        <v>59</v>
      </c>
      <c r="BO20" t="s">
        <v>19</v>
      </c>
      <c r="BP20" s="12" t="s">
        <v>59</v>
      </c>
      <c r="BQ20" t="s">
        <v>19</v>
      </c>
      <c r="BR20" s="12" t="s">
        <v>59</v>
      </c>
      <c r="BS20" t="s">
        <v>19</v>
      </c>
      <c r="BT20" s="12" t="s">
        <v>59</v>
      </c>
      <c r="BU20" t="s">
        <v>19</v>
      </c>
      <c r="BV20" s="12" t="s">
        <v>59</v>
      </c>
      <c r="BW20" t="s">
        <v>19</v>
      </c>
      <c r="BX20" s="12" t="s">
        <v>59</v>
      </c>
      <c r="BY20" t="s">
        <v>19</v>
      </c>
      <c r="BZ20" s="12" t="s">
        <v>59</v>
      </c>
      <c r="CA20" t="s">
        <v>19</v>
      </c>
      <c r="CB20" s="12" t="s">
        <v>59</v>
      </c>
      <c r="CC20" t="s">
        <v>19</v>
      </c>
      <c r="CD20" s="12" t="s">
        <v>59</v>
      </c>
      <c r="CE20" t="s">
        <v>19</v>
      </c>
      <c r="CF20" s="12" t="s">
        <v>59</v>
      </c>
      <c r="CG20" t="s">
        <v>19</v>
      </c>
      <c r="CH20" s="12" t="s">
        <v>59</v>
      </c>
      <c r="CI20" t="s">
        <v>19</v>
      </c>
      <c r="CJ20" s="12" t="s">
        <v>59</v>
      </c>
      <c r="CK20" t="s">
        <v>19</v>
      </c>
      <c r="CL20" s="12" t="s">
        <v>59</v>
      </c>
      <c r="CM20" t="s">
        <v>19</v>
      </c>
      <c r="CN20" s="12" t="s">
        <v>59</v>
      </c>
      <c r="CO20" t="s">
        <v>19</v>
      </c>
      <c r="CP20" s="12" t="s">
        <v>59</v>
      </c>
      <c r="CQ20" t="s">
        <v>19</v>
      </c>
      <c r="CR20" s="12" t="s">
        <v>59</v>
      </c>
      <c r="CS20" t="s">
        <v>19</v>
      </c>
      <c r="CT20" s="12" t="s">
        <v>59</v>
      </c>
      <c r="CU20" t="s">
        <v>19</v>
      </c>
      <c r="CV20" s="12" t="s">
        <v>59</v>
      </c>
      <c r="CW20" t="s">
        <v>19</v>
      </c>
      <c r="CX20" s="12" t="s">
        <v>59</v>
      </c>
      <c r="CY20" t="s">
        <v>19</v>
      </c>
      <c r="CZ20" s="12" t="s">
        <v>59</v>
      </c>
      <c r="DA20" t="s">
        <v>19</v>
      </c>
      <c r="DB20" s="12" t="s">
        <v>59</v>
      </c>
      <c r="DC20" t="s">
        <v>19</v>
      </c>
      <c r="DD20" s="12" t="s">
        <v>59</v>
      </c>
      <c r="DE20" t="s">
        <v>19</v>
      </c>
      <c r="DF20" s="12" t="s">
        <v>59</v>
      </c>
      <c r="DG20" t="s">
        <v>19</v>
      </c>
      <c r="DH20" s="12" t="s">
        <v>59</v>
      </c>
      <c r="DI20" t="s">
        <v>19</v>
      </c>
      <c r="DJ20" s="12" t="s">
        <v>59</v>
      </c>
      <c r="DK20" t="s">
        <v>19</v>
      </c>
      <c r="DL20" s="12" t="s">
        <v>59</v>
      </c>
      <c r="DM20" t="s">
        <v>19</v>
      </c>
      <c r="DN20" s="12" t="s">
        <v>59</v>
      </c>
      <c r="DO20" t="s">
        <v>19</v>
      </c>
      <c r="DP20" s="12" t="s">
        <v>59</v>
      </c>
      <c r="DQ20" t="s">
        <v>19</v>
      </c>
      <c r="DR20" s="12" t="s">
        <v>59</v>
      </c>
      <c r="DS20" t="s">
        <v>19</v>
      </c>
      <c r="DT20" s="12" t="s">
        <v>59</v>
      </c>
      <c r="DU20" t="s">
        <v>19</v>
      </c>
      <c r="DV20" s="12" t="s">
        <v>59</v>
      </c>
      <c r="DW20" t="s">
        <v>19</v>
      </c>
      <c r="DX20" s="12" t="s">
        <v>59</v>
      </c>
      <c r="DY20" t="s">
        <v>19</v>
      </c>
      <c r="DZ20" s="12" t="s">
        <v>59</v>
      </c>
      <c r="EA20" t="s">
        <v>19</v>
      </c>
      <c r="EB20" s="12" t="s">
        <v>59</v>
      </c>
      <c r="EC20" t="s">
        <v>19</v>
      </c>
      <c r="ED20" s="12" t="s">
        <v>59</v>
      </c>
      <c r="EE20" t="s">
        <v>19</v>
      </c>
      <c r="EF20" s="12" t="s">
        <v>59</v>
      </c>
      <c r="EG20" t="s">
        <v>19</v>
      </c>
      <c r="EH20" s="12" t="s">
        <v>59</v>
      </c>
      <c r="EI20" t="s">
        <v>19</v>
      </c>
      <c r="EJ20" s="12" t="s">
        <v>59</v>
      </c>
      <c r="EK20" t="s">
        <v>19</v>
      </c>
      <c r="EL20" s="12" t="s">
        <v>59</v>
      </c>
      <c r="EM20" t="s">
        <v>19</v>
      </c>
      <c r="EN20" s="12" t="s">
        <v>59</v>
      </c>
      <c r="EO20" t="s">
        <v>19</v>
      </c>
      <c r="EP20" s="12" t="s">
        <v>59</v>
      </c>
      <c r="EQ20" t="s">
        <v>19</v>
      </c>
      <c r="ER20" s="12" t="s">
        <v>59</v>
      </c>
      <c r="ES20" t="s">
        <v>19</v>
      </c>
      <c r="ET20" s="12" t="s">
        <v>59</v>
      </c>
      <c r="EU20" t="s">
        <v>19</v>
      </c>
      <c r="EV20" s="12" t="s">
        <v>59</v>
      </c>
      <c r="EW20" t="s">
        <v>19</v>
      </c>
      <c r="EX20" s="12" t="s">
        <v>59</v>
      </c>
      <c r="EY20" t="s">
        <v>19</v>
      </c>
      <c r="EZ20" s="12" t="s">
        <v>59</v>
      </c>
      <c r="FA20" t="s">
        <v>19</v>
      </c>
      <c r="FB20" s="12" t="s">
        <v>59</v>
      </c>
      <c r="FC20" t="s">
        <v>19</v>
      </c>
      <c r="FD20" s="12" t="s">
        <v>59</v>
      </c>
      <c r="FE20" t="s">
        <v>19</v>
      </c>
      <c r="FF20" s="12" t="s">
        <v>59</v>
      </c>
      <c r="FG20" t="s">
        <v>19</v>
      </c>
      <c r="FH20" s="12" t="s">
        <v>59</v>
      </c>
      <c r="FI20" t="s">
        <v>19</v>
      </c>
      <c r="FJ20" s="12" t="s">
        <v>59</v>
      </c>
      <c r="FK20" t="s">
        <v>19</v>
      </c>
      <c r="FL20" s="12" t="s">
        <v>59</v>
      </c>
      <c r="FM20" t="s">
        <v>19</v>
      </c>
      <c r="FN20" s="12" t="s">
        <v>59</v>
      </c>
      <c r="FO20" t="s">
        <v>19</v>
      </c>
      <c r="FP20" s="12" t="s">
        <v>59</v>
      </c>
      <c r="FQ20" t="s">
        <v>19</v>
      </c>
      <c r="FR20" s="12" t="s">
        <v>59</v>
      </c>
      <c r="FS20" t="s">
        <v>19</v>
      </c>
      <c r="FT20" s="12" t="s">
        <v>59</v>
      </c>
      <c r="FU20" t="s">
        <v>19</v>
      </c>
      <c r="FV20" s="12" t="s">
        <v>59</v>
      </c>
      <c r="FW20" t="s">
        <v>19</v>
      </c>
      <c r="FX20" s="12" t="s">
        <v>59</v>
      </c>
      <c r="FY20" t="s">
        <v>19</v>
      </c>
      <c r="FZ20" s="12" t="s">
        <v>59</v>
      </c>
      <c r="GA20" t="s">
        <v>19</v>
      </c>
      <c r="GB20" s="12" t="s">
        <v>59</v>
      </c>
      <c r="GC20" t="s">
        <v>19</v>
      </c>
      <c r="GD20" s="12" t="s">
        <v>59</v>
      </c>
      <c r="GE20" t="s">
        <v>19</v>
      </c>
      <c r="GF20" s="12" t="s">
        <v>59</v>
      </c>
      <c r="GG20" t="s">
        <v>19</v>
      </c>
      <c r="GH20" s="12" t="s">
        <v>59</v>
      </c>
      <c r="GI20" t="s">
        <v>19</v>
      </c>
      <c r="GJ20" s="12" t="s">
        <v>59</v>
      </c>
      <c r="GK20" t="s">
        <v>19</v>
      </c>
      <c r="GL20" s="12" t="s">
        <v>59</v>
      </c>
      <c r="GM20" t="s">
        <v>19</v>
      </c>
      <c r="GN20" s="12" t="s">
        <v>59</v>
      </c>
      <c r="GO20" t="s">
        <v>19</v>
      </c>
      <c r="GP20" s="12" t="s">
        <v>59</v>
      </c>
      <c r="GQ20" t="s">
        <v>19</v>
      </c>
      <c r="GR20" s="12" t="s">
        <v>59</v>
      </c>
      <c r="GS20" t="s">
        <v>19</v>
      </c>
      <c r="GT20" s="12" t="s">
        <v>59</v>
      </c>
      <c r="GU20" t="s">
        <v>19</v>
      </c>
      <c r="GV20" s="12" t="s">
        <v>59</v>
      </c>
      <c r="GW20" t="s">
        <v>19</v>
      </c>
      <c r="GX20" s="12" t="s">
        <v>59</v>
      </c>
      <c r="GY20" t="s">
        <v>19</v>
      </c>
      <c r="GZ20" s="12" t="s">
        <v>59</v>
      </c>
      <c r="HA20" t="s">
        <v>19</v>
      </c>
      <c r="HB20" s="12" t="s">
        <v>59</v>
      </c>
      <c r="HC20" t="s">
        <v>19</v>
      </c>
      <c r="HD20" s="12" t="s">
        <v>59</v>
      </c>
      <c r="HE20" t="s">
        <v>19</v>
      </c>
      <c r="HF20" s="12" t="s">
        <v>59</v>
      </c>
      <c r="HG20" t="s">
        <v>19</v>
      </c>
      <c r="HH20" s="12" t="s">
        <v>59</v>
      </c>
      <c r="HI20" t="s">
        <v>19</v>
      </c>
      <c r="HJ20" s="12" t="s">
        <v>59</v>
      </c>
      <c r="HK20" t="s">
        <v>19</v>
      </c>
      <c r="HL20" s="12" t="s">
        <v>59</v>
      </c>
      <c r="HM20" t="s">
        <v>19</v>
      </c>
      <c r="HN20" s="12" t="s">
        <v>59</v>
      </c>
      <c r="HO20" t="s">
        <v>19</v>
      </c>
      <c r="HP20" s="12" t="s">
        <v>59</v>
      </c>
      <c r="HQ20" t="s">
        <v>19</v>
      </c>
      <c r="HR20" s="12" t="s">
        <v>59</v>
      </c>
      <c r="HS20" t="s">
        <v>19</v>
      </c>
      <c r="HT20" s="12" t="s">
        <v>59</v>
      </c>
      <c r="HU20" t="s">
        <v>19</v>
      </c>
      <c r="HV20" s="12" t="s">
        <v>59</v>
      </c>
      <c r="HW20" t="s">
        <v>19</v>
      </c>
      <c r="HX20" s="12" t="s">
        <v>59</v>
      </c>
      <c r="HY20" t="s">
        <v>19</v>
      </c>
      <c r="HZ20" s="12" t="s">
        <v>59</v>
      </c>
      <c r="IA20" t="s">
        <v>19</v>
      </c>
      <c r="IB20" s="12" t="s">
        <v>59</v>
      </c>
      <c r="IC20" t="s">
        <v>19</v>
      </c>
      <c r="ID20" s="12" t="s">
        <v>59</v>
      </c>
      <c r="IE20" t="s">
        <v>19</v>
      </c>
      <c r="IF20" s="12" t="s">
        <v>59</v>
      </c>
      <c r="IG20" t="s">
        <v>19</v>
      </c>
      <c r="IH20" s="12" t="s">
        <v>59</v>
      </c>
      <c r="II20" t="s">
        <v>19</v>
      </c>
      <c r="IJ20" s="12" t="s">
        <v>59</v>
      </c>
      <c r="IK20" t="s">
        <v>19</v>
      </c>
      <c r="IL20" s="12" t="s">
        <v>59</v>
      </c>
      <c r="IM20" t="s">
        <v>19</v>
      </c>
      <c r="IN20" s="12" t="s">
        <v>59</v>
      </c>
      <c r="IO20" t="s">
        <v>19</v>
      </c>
      <c r="IP20" s="12" t="s">
        <v>59</v>
      </c>
      <c r="IQ20" t="s">
        <v>19</v>
      </c>
      <c r="IR20" s="12" t="s">
        <v>59</v>
      </c>
      <c r="IS20" t="s">
        <v>19</v>
      </c>
      <c r="IT20" s="12" t="s">
        <v>59</v>
      </c>
      <c r="IU20" t="s">
        <v>19</v>
      </c>
      <c r="IV20" s="12" t="s">
        <v>59</v>
      </c>
    </row>
    <row r="21" spans="1:256" x14ac:dyDescent="0.2">
      <c r="B21" s="12"/>
      <c r="D21" s="12"/>
      <c r="F21" s="12"/>
      <c r="H21" s="12"/>
      <c r="J21" s="12"/>
      <c r="L21" s="12"/>
      <c r="N21" s="12"/>
      <c r="P21" s="12"/>
      <c r="R21" s="12"/>
      <c r="T21" s="12"/>
      <c r="V21" s="12"/>
      <c r="X21" s="12"/>
      <c r="Z21" s="12"/>
      <c r="AB21" s="12"/>
      <c r="AD21" s="12"/>
      <c r="AF21" s="12"/>
      <c r="AH21" s="12"/>
      <c r="AJ21" s="12"/>
      <c r="AL21" s="12"/>
      <c r="AN21" s="12"/>
      <c r="AP21" s="12"/>
      <c r="AR21" s="12"/>
      <c r="AT21" s="12"/>
      <c r="AV21" s="12"/>
      <c r="AX21" s="12"/>
      <c r="AZ21" s="12"/>
      <c r="BB21" s="12"/>
      <c r="BD21" s="12"/>
      <c r="BF21" s="12"/>
      <c r="BH21" s="12"/>
      <c r="BJ21" s="12"/>
      <c r="BL21" s="12"/>
      <c r="BN21" s="12"/>
      <c r="BP21" s="12"/>
      <c r="BR21" s="12"/>
      <c r="BT21" s="12"/>
      <c r="BV21" s="12"/>
      <c r="BX21" s="12"/>
      <c r="BZ21" s="12"/>
      <c r="CB21" s="12"/>
      <c r="CD21" s="12"/>
      <c r="CF21" s="12"/>
      <c r="CH21" s="12"/>
      <c r="CJ21" s="12"/>
      <c r="CL21" s="12"/>
      <c r="CN21" s="12"/>
      <c r="CP21" s="12"/>
      <c r="CR21" s="12"/>
      <c r="CT21" s="12"/>
      <c r="CV21" s="12"/>
      <c r="CX21" s="12"/>
      <c r="CZ21" s="12"/>
      <c r="DB21" s="12"/>
      <c r="DD21" s="12"/>
      <c r="DF21" s="12"/>
      <c r="DH21" s="12"/>
      <c r="DJ21" s="12"/>
      <c r="DL21" s="12"/>
      <c r="DN21" s="12"/>
      <c r="DP21" s="12"/>
      <c r="DR21" s="12"/>
      <c r="DT21" s="12"/>
      <c r="DV21" s="12"/>
      <c r="DX21" s="12"/>
      <c r="DZ21" s="12"/>
      <c r="EB21" s="12"/>
      <c r="ED21" s="12"/>
      <c r="EF21" s="12"/>
      <c r="EH21" s="12"/>
      <c r="EJ21" s="12"/>
      <c r="EL21" s="12"/>
      <c r="EN21" s="12"/>
      <c r="EP21" s="12"/>
      <c r="ER21" s="12"/>
      <c r="ET21" s="12"/>
      <c r="EV21" s="12"/>
      <c r="EX21" s="12"/>
      <c r="EZ21" s="12"/>
      <c r="FB21" s="12"/>
      <c r="FD21" s="12"/>
      <c r="FF21" s="12"/>
      <c r="FH21" s="12"/>
      <c r="FJ21" s="12"/>
      <c r="FL21" s="12"/>
      <c r="FN21" s="12"/>
      <c r="FP21" s="12"/>
      <c r="FR21" s="12"/>
      <c r="FT21" s="12"/>
      <c r="FV21" s="12"/>
      <c r="FX21" s="12"/>
      <c r="FZ21" s="12"/>
      <c r="GB21" s="12"/>
      <c r="GD21" s="12"/>
      <c r="GF21" s="12"/>
      <c r="GH21" s="12"/>
      <c r="GJ21" s="12"/>
      <c r="GL21" s="12"/>
      <c r="GN21" s="12"/>
      <c r="GP21" s="12"/>
      <c r="GR21" s="12"/>
      <c r="GT21" s="12"/>
      <c r="GV21" s="12"/>
      <c r="GX21" s="12"/>
      <c r="GZ21" s="12"/>
      <c r="HB21" s="12"/>
      <c r="HD21" s="12"/>
      <c r="HF21" s="12"/>
      <c r="HH21" s="12"/>
      <c r="HJ21" s="12"/>
      <c r="HL21" s="12"/>
      <c r="HN21" s="12"/>
      <c r="HP21" s="12"/>
      <c r="HR21" s="12"/>
      <c r="HT21" s="12"/>
      <c r="HV21" s="12"/>
      <c r="HX21" s="12"/>
      <c r="HZ21" s="12"/>
      <c r="IB21" s="12"/>
      <c r="ID21" s="12"/>
      <c r="IF21" s="12"/>
      <c r="IH21" s="12"/>
      <c r="IJ21" s="12"/>
      <c r="IL21" s="12"/>
      <c r="IN21" s="12"/>
      <c r="IP21" s="12"/>
      <c r="IR21" s="12"/>
      <c r="IT21" s="12"/>
      <c r="IV21" s="12"/>
    </row>
    <row r="22" spans="1:256" x14ac:dyDescent="0.2">
      <c r="A22" t="s">
        <v>29</v>
      </c>
      <c r="B22" s="12" t="s">
        <v>130</v>
      </c>
      <c r="C22" t="s">
        <v>29</v>
      </c>
      <c r="D22" s="12" t="s">
        <v>60</v>
      </c>
      <c r="E22" t="s">
        <v>29</v>
      </c>
      <c r="F22" s="12" t="s">
        <v>60</v>
      </c>
      <c r="G22" t="s">
        <v>29</v>
      </c>
      <c r="H22" s="12" t="s">
        <v>60</v>
      </c>
      <c r="I22" t="s">
        <v>29</v>
      </c>
      <c r="J22" s="12" t="s">
        <v>60</v>
      </c>
      <c r="K22" t="s">
        <v>29</v>
      </c>
      <c r="L22" s="12" t="s">
        <v>60</v>
      </c>
      <c r="M22" t="s">
        <v>29</v>
      </c>
      <c r="N22" s="12" t="s">
        <v>60</v>
      </c>
      <c r="O22" t="s">
        <v>29</v>
      </c>
      <c r="P22" s="12" t="s">
        <v>60</v>
      </c>
      <c r="Q22" t="s">
        <v>29</v>
      </c>
      <c r="R22" s="12" t="s">
        <v>60</v>
      </c>
      <c r="S22" t="s">
        <v>29</v>
      </c>
      <c r="T22" s="12" t="s">
        <v>60</v>
      </c>
      <c r="U22" t="s">
        <v>29</v>
      </c>
      <c r="V22" s="12" t="s">
        <v>60</v>
      </c>
      <c r="W22" t="s">
        <v>29</v>
      </c>
      <c r="X22" s="12" t="s">
        <v>60</v>
      </c>
      <c r="Y22" t="s">
        <v>29</v>
      </c>
      <c r="Z22" s="12" t="s">
        <v>60</v>
      </c>
      <c r="AA22" t="s">
        <v>29</v>
      </c>
      <c r="AB22" s="12" t="s">
        <v>60</v>
      </c>
      <c r="AC22" t="s">
        <v>29</v>
      </c>
      <c r="AD22" s="12" t="s">
        <v>60</v>
      </c>
      <c r="AE22" t="s">
        <v>29</v>
      </c>
      <c r="AF22" s="12" t="s">
        <v>60</v>
      </c>
      <c r="AG22" t="s">
        <v>29</v>
      </c>
      <c r="AH22" s="12" t="s">
        <v>60</v>
      </c>
      <c r="AI22" t="s">
        <v>29</v>
      </c>
      <c r="AJ22" s="12" t="s">
        <v>60</v>
      </c>
      <c r="AK22" t="s">
        <v>29</v>
      </c>
      <c r="AL22" s="12" t="s">
        <v>60</v>
      </c>
      <c r="AM22" t="s">
        <v>29</v>
      </c>
      <c r="AN22" s="12" t="s">
        <v>60</v>
      </c>
      <c r="AO22" t="s">
        <v>29</v>
      </c>
      <c r="AP22" s="12" t="s">
        <v>60</v>
      </c>
      <c r="AQ22" t="s">
        <v>29</v>
      </c>
      <c r="AR22" s="12" t="s">
        <v>60</v>
      </c>
      <c r="AS22" t="s">
        <v>29</v>
      </c>
      <c r="AT22" s="12" t="s">
        <v>60</v>
      </c>
      <c r="AU22" t="s">
        <v>29</v>
      </c>
      <c r="AV22" s="12" t="s">
        <v>60</v>
      </c>
      <c r="AW22" t="s">
        <v>29</v>
      </c>
      <c r="AX22" s="12" t="s">
        <v>60</v>
      </c>
      <c r="AY22" t="s">
        <v>29</v>
      </c>
      <c r="AZ22" s="12" t="s">
        <v>60</v>
      </c>
      <c r="BA22" t="s">
        <v>29</v>
      </c>
      <c r="BB22" s="12" t="s">
        <v>60</v>
      </c>
      <c r="BC22" t="s">
        <v>29</v>
      </c>
      <c r="BD22" s="12" t="s">
        <v>60</v>
      </c>
      <c r="BE22" t="s">
        <v>29</v>
      </c>
      <c r="BF22" s="12" t="s">
        <v>60</v>
      </c>
      <c r="BG22" t="s">
        <v>29</v>
      </c>
      <c r="BH22" s="12" t="s">
        <v>60</v>
      </c>
      <c r="BI22" t="s">
        <v>29</v>
      </c>
      <c r="BJ22" s="12" t="s">
        <v>60</v>
      </c>
      <c r="BK22" t="s">
        <v>29</v>
      </c>
      <c r="BL22" s="12" t="s">
        <v>60</v>
      </c>
      <c r="BM22" t="s">
        <v>29</v>
      </c>
      <c r="BN22" s="12" t="s">
        <v>60</v>
      </c>
      <c r="BO22" t="s">
        <v>29</v>
      </c>
      <c r="BP22" s="12" t="s">
        <v>60</v>
      </c>
      <c r="BQ22" t="s">
        <v>29</v>
      </c>
      <c r="BR22" s="12" t="s">
        <v>60</v>
      </c>
      <c r="BS22" t="s">
        <v>29</v>
      </c>
      <c r="BT22" s="12" t="s">
        <v>60</v>
      </c>
      <c r="BU22" t="s">
        <v>29</v>
      </c>
      <c r="BV22" s="12" t="s">
        <v>60</v>
      </c>
      <c r="BW22" t="s">
        <v>29</v>
      </c>
      <c r="BX22" s="12" t="s">
        <v>60</v>
      </c>
      <c r="BY22" t="s">
        <v>29</v>
      </c>
      <c r="BZ22" s="12" t="s">
        <v>60</v>
      </c>
      <c r="CA22" t="s">
        <v>29</v>
      </c>
      <c r="CB22" s="12" t="s">
        <v>60</v>
      </c>
      <c r="CC22" t="s">
        <v>29</v>
      </c>
      <c r="CD22" s="12" t="s">
        <v>60</v>
      </c>
      <c r="CE22" t="s">
        <v>29</v>
      </c>
      <c r="CF22" s="12" t="s">
        <v>60</v>
      </c>
      <c r="CG22" t="s">
        <v>29</v>
      </c>
      <c r="CH22" s="12" t="s">
        <v>60</v>
      </c>
      <c r="CI22" t="s">
        <v>29</v>
      </c>
      <c r="CJ22" s="12" t="s">
        <v>60</v>
      </c>
      <c r="CK22" t="s">
        <v>29</v>
      </c>
      <c r="CL22" s="12" t="s">
        <v>60</v>
      </c>
      <c r="CM22" t="s">
        <v>29</v>
      </c>
      <c r="CN22" s="12" t="s">
        <v>60</v>
      </c>
      <c r="CO22" t="s">
        <v>29</v>
      </c>
      <c r="CP22" s="12" t="s">
        <v>60</v>
      </c>
      <c r="CQ22" t="s">
        <v>29</v>
      </c>
      <c r="CR22" s="12" t="s">
        <v>60</v>
      </c>
      <c r="CS22" t="s">
        <v>29</v>
      </c>
      <c r="CT22" s="12" t="s">
        <v>60</v>
      </c>
      <c r="CU22" t="s">
        <v>29</v>
      </c>
      <c r="CV22" s="12" t="s">
        <v>60</v>
      </c>
      <c r="CW22" t="s">
        <v>29</v>
      </c>
      <c r="CX22" s="12" t="s">
        <v>60</v>
      </c>
      <c r="CY22" t="s">
        <v>29</v>
      </c>
      <c r="CZ22" s="12" t="s">
        <v>60</v>
      </c>
      <c r="DA22" t="s">
        <v>29</v>
      </c>
      <c r="DB22" s="12" t="s">
        <v>60</v>
      </c>
      <c r="DC22" t="s">
        <v>29</v>
      </c>
      <c r="DD22" s="12" t="s">
        <v>60</v>
      </c>
      <c r="DE22" t="s">
        <v>29</v>
      </c>
      <c r="DF22" s="12" t="s">
        <v>60</v>
      </c>
      <c r="DG22" t="s">
        <v>29</v>
      </c>
      <c r="DH22" s="12" t="s">
        <v>60</v>
      </c>
      <c r="DI22" t="s">
        <v>29</v>
      </c>
      <c r="DJ22" s="12" t="s">
        <v>60</v>
      </c>
      <c r="DK22" t="s">
        <v>29</v>
      </c>
      <c r="DL22" s="12" t="s">
        <v>60</v>
      </c>
      <c r="DM22" t="s">
        <v>29</v>
      </c>
      <c r="DN22" s="12" t="s">
        <v>60</v>
      </c>
      <c r="DO22" t="s">
        <v>29</v>
      </c>
      <c r="DP22" s="12" t="s">
        <v>60</v>
      </c>
      <c r="DQ22" t="s">
        <v>29</v>
      </c>
      <c r="DR22" s="12" t="s">
        <v>60</v>
      </c>
      <c r="DS22" t="s">
        <v>29</v>
      </c>
      <c r="DT22" s="12" t="s">
        <v>60</v>
      </c>
      <c r="DU22" t="s">
        <v>29</v>
      </c>
      <c r="DV22" s="12" t="s">
        <v>60</v>
      </c>
      <c r="DW22" t="s">
        <v>29</v>
      </c>
      <c r="DX22" s="12" t="s">
        <v>60</v>
      </c>
      <c r="DY22" t="s">
        <v>29</v>
      </c>
      <c r="DZ22" s="12" t="s">
        <v>60</v>
      </c>
      <c r="EA22" t="s">
        <v>29</v>
      </c>
      <c r="EB22" s="12" t="s">
        <v>60</v>
      </c>
      <c r="EC22" t="s">
        <v>29</v>
      </c>
      <c r="ED22" s="12" t="s">
        <v>60</v>
      </c>
      <c r="EE22" t="s">
        <v>29</v>
      </c>
      <c r="EF22" s="12" t="s">
        <v>60</v>
      </c>
      <c r="EG22" t="s">
        <v>29</v>
      </c>
      <c r="EH22" s="12" t="s">
        <v>60</v>
      </c>
      <c r="EI22" t="s">
        <v>29</v>
      </c>
      <c r="EJ22" s="12" t="s">
        <v>60</v>
      </c>
      <c r="EK22" t="s">
        <v>29</v>
      </c>
      <c r="EL22" s="12" t="s">
        <v>60</v>
      </c>
      <c r="EM22" t="s">
        <v>29</v>
      </c>
      <c r="EN22" s="12" t="s">
        <v>60</v>
      </c>
      <c r="EO22" t="s">
        <v>29</v>
      </c>
      <c r="EP22" s="12" t="s">
        <v>60</v>
      </c>
      <c r="EQ22" t="s">
        <v>29</v>
      </c>
      <c r="ER22" s="12" t="s">
        <v>60</v>
      </c>
      <c r="ES22" t="s">
        <v>29</v>
      </c>
      <c r="ET22" s="12" t="s">
        <v>60</v>
      </c>
      <c r="EU22" t="s">
        <v>29</v>
      </c>
      <c r="EV22" s="12" t="s">
        <v>60</v>
      </c>
      <c r="EW22" t="s">
        <v>29</v>
      </c>
      <c r="EX22" s="12" t="s">
        <v>60</v>
      </c>
      <c r="EY22" t="s">
        <v>29</v>
      </c>
      <c r="EZ22" s="12" t="s">
        <v>60</v>
      </c>
      <c r="FA22" t="s">
        <v>29</v>
      </c>
      <c r="FB22" s="12" t="s">
        <v>60</v>
      </c>
      <c r="FC22" t="s">
        <v>29</v>
      </c>
      <c r="FD22" s="12" t="s">
        <v>60</v>
      </c>
      <c r="FE22" t="s">
        <v>29</v>
      </c>
      <c r="FF22" s="12" t="s">
        <v>60</v>
      </c>
      <c r="FG22" t="s">
        <v>29</v>
      </c>
      <c r="FH22" s="12" t="s">
        <v>60</v>
      </c>
      <c r="FI22" t="s">
        <v>29</v>
      </c>
      <c r="FJ22" s="12" t="s">
        <v>60</v>
      </c>
      <c r="FK22" t="s">
        <v>29</v>
      </c>
      <c r="FL22" s="12" t="s">
        <v>60</v>
      </c>
      <c r="FM22" t="s">
        <v>29</v>
      </c>
      <c r="FN22" s="12" t="s">
        <v>60</v>
      </c>
      <c r="FO22" t="s">
        <v>29</v>
      </c>
      <c r="FP22" s="12" t="s">
        <v>60</v>
      </c>
      <c r="FQ22" t="s">
        <v>29</v>
      </c>
      <c r="FR22" s="12" t="s">
        <v>60</v>
      </c>
      <c r="FS22" t="s">
        <v>29</v>
      </c>
      <c r="FT22" s="12" t="s">
        <v>60</v>
      </c>
      <c r="FU22" t="s">
        <v>29</v>
      </c>
      <c r="FV22" s="12" t="s">
        <v>60</v>
      </c>
      <c r="FW22" t="s">
        <v>29</v>
      </c>
      <c r="FX22" s="12" t="s">
        <v>60</v>
      </c>
      <c r="FY22" t="s">
        <v>29</v>
      </c>
      <c r="FZ22" s="12" t="s">
        <v>60</v>
      </c>
      <c r="GA22" t="s">
        <v>29</v>
      </c>
      <c r="GB22" s="12" t="s">
        <v>60</v>
      </c>
      <c r="GC22" t="s">
        <v>29</v>
      </c>
      <c r="GD22" s="12" t="s">
        <v>60</v>
      </c>
      <c r="GE22" t="s">
        <v>29</v>
      </c>
      <c r="GF22" s="12" t="s">
        <v>60</v>
      </c>
      <c r="GG22" t="s">
        <v>29</v>
      </c>
      <c r="GH22" s="12" t="s">
        <v>60</v>
      </c>
      <c r="GI22" t="s">
        <v>29</v>
      </c>
      <c r="GJ22" s="12" t="s">
        <v>60</v>
      </c>
      <c r="GK22" t="s">
        <v>29</v>
      </c>
      <c r="GL22" s="12" t="s">
        <v>60</v>
      </c>
      <c r="GM22" t="s">
        <v>29</v>
      </c>
      <c r="GN22" s="12" t="s">
        <v>60</v>
      </c>
      <c r="GO22" t="s">
        <v>29</v>
      </c>
      <c r="GP22" s="12" t="s">
        <v>60</v>
      </c>
      <c r="GQ22" t="s">
        <v>29</v>
      </c>
      <c r="GR22" s="12" t="s">
        <v>60</v>
      </c>
      <c r="GS22" t="s">
        <v>29</v>
      </c>
      <c r="GT22" s="12" t="s">
        <v>60</v>
      </c>
      <c r="GU22" t="s">
        <v>29</v>
      </c>
      <c r="GV22" s="12" t="s">
        <v>60</v>
      </c>
      <c r="GW22" t="s">
        <v>29</v>
      </c>
      <c r="GX22" s="12" t="s">
        <v>60</v>
      </c>
      <c r="GY22" t="s">
        <v>29</v>
      </c>
      <c r="GZ22" s="12" t="s">
        <v>60</v>
      </c>
      <c r="HA22" t="s">
        <v>29</v>
      </c>
      <c r="HB22" s="12" t="s">
        <v>60</v>
      </c>
      <c r="HC22" t="s">
        <v>29</v>
      </c>
      <c r="HD22" s="12" t="s">
        <v>60</v>
      </c>
      <c r="HE22" t="s">
        <v>29</v>
      </c>
      <c r="HF22" s="12" t="s">
        <v>60</v>
      </c>
      <c r="HG22" t="s">
        <v>29</v>
      </c>
      <c r="HH22" s="12" t="s">
        <v>60</v>
      </c>
      <c r="HI22" t="s">
        <v>29</v>
      </c>
      <c r="HJ22" s="12" t="s">
        <v>60</v>
      </c>
      <c r="HK22" t="s">
        <v>29</v>
      </c>
      <c r="HL22" s="12" t="s">
        <v>60</v>
      </c>
      <c r="HM22" t="s">
        <v>29</v>
      </c>
      <c r="HN22" s="12" t="s">
        <v>60</v>
      </c>
      <c r="HO22" t="s">
        <v>29</v>
      </c>
      <c r="HP22" s="12" t="s">
        <v>60</v>
      </c>
      <c r="HQ22" t="s">
        <v>29</v>
      </c>
      <c r="HR22" s="12" t="s">
        <v>60</v>
      </c>
      <c r="HS22" t="s">
        <v>29</v>
      </c>
      <c r="HT22" s="12" t="s">
        <v>60</v>
      </c>
      <c r="HU22" t="s">
        <v>29</v>
      </c>
      <c r="HV22" s="12" t="s">
        <v>60</v>
      </c>
      <c r="HW22" t="s">
        <v>29</v>
      </c>
      <c r="HX22" s="12" t="s">
        <v>60</v>
      </c>
      <c r="HY22" t="s">
        <v>29</v>
      </c>
      <c r="HZ22" s="12" t="s">
        <v>60</v>
      </c>
      <c r="IA22" t="s">
        <v>29</v>
      </c>
      <c r="IB22" s="12" t="s">
        <v>60</v>
      </c>
      <c r="IC22" t="s">
        <v>29</v>
      </c>
      <c r="ID22" s="12" t="s">
        <v>60</v>
      </c>
      <c r="IE22" t="s">
        <v>29</v>
      </c>
      <c r="IF22" s="12" t="s">
        <v>60</v>
      </c>
      <c r="IG22" t="s">
        <v>29</v>
      </c>
      <c r="IH22" s="12" t="s">
        <v>60</v>
      </c>
      <c r="II22" t="s">
        <v>29</v>
      </c>
      <c r="IJ22" s="12" t="s">
        <v>60</v>
      </c>
      <c r="IK22" t="s">
        <v>29</v>
      </c>
      <c r="IL22" s="12" t="s">
        <v>60</v>
      </c>
      <c r="IM22" t="s">
        <v>29</v>
      </c>
      <c r="IN22" s="12" t="s">
        <v>60</v>
      </c>
      <c r="IO22" t="s">
        <v>29</v>
      </c>
      <c r="IP22" s="12" t="s">
        <v>60</v>
      </c>
      <c r="IQ22" t="s">
        <v>29</v>
      </c>
      <c r="IR22" s="12" t="s">
        <v>60</v>
      </c>
      <c r="IS22" t="s">
        <v>29</v>
      </c>
      <c r="IT22" s="12" t="s">
        <v>60</v>
      </c>
      <c r="IU22" t="s">
        <v>29</v>
      </c>
      <c r="IV22" s="12" t="s">
        <v>60</v>
      </c>
    </row>
    <row r="24" spans="1:256" x14ac:dyDescent="0.2">
      <c r="A24" t="s">
        <v>30</v>
      </c>
      <c r="B24" s="12" t="s">
        <v>131</v>
      </c>
      <c r="C24" t="s">
        <v>30</v>
      </c>
      <c r="D24" s="12" t="s">
        <v>61</v>
      </c>
      <c r="E24" t="s">
        <v>30</v>
      </c>
      <c r="F24" s="12" t="s">
        <v>61</v>
      </c>
      <c r="G24" t="s">
        <v>30</v>
      </c>
      <c r="H24" s="12" t="s">
        <v>61</v>
      </c>
      <c r="I24" t="s">
        <v>30</v>
      </c>
      <c r="J24" s="12" t="s">
        <v>61</v>
      </c>
      <c r="K24" t="s">
        <v>30</v>
      </c>
      <c r="L24" s="12" t="s">
        <v>61</v>
      </c>
      <c r="M24" t="s">
        <v>30</v>
      </c>
      <c r="N24" s="12" t="s">
        <v>61</v>
      </c>
      <c r="O24" t="s">
        <v>30</v>
      </c>
      <c r="P24" s="12" t="s">
        <v>61</v>
      </c>
      <c r="Q24" t="s">
        <v>30</v>
      </c>
      <c r="R24" s="12" t="s">
        <v>61</v>
      </c>
      <c r="S24" t="s">
        <v>30</v>
      </c>
      <c r="T24" s="12" t="s">
        <v>61</v>
      </c>
      <c r="U24" t="s">
        <v>30</v>
      </c>
      <c r="V24" s="12" t="s">
        <v>61</v>
      </c>
      <c r="W24" t="s">
        <v>30</v>
      </c>
      <c r="X24" s="12" t="s">
        <v>61</v>
      </c>
      <c r="Y24" t="s">
        <v>30</v>
      </c>
      <c r="Z24" s="12" t="s">
        <v>61</v>
      </c>
      <c r="AA24" t="s">
        <v>30</v>
      </c>
      <c r="AB24" s="12" t="s">
        <v>61</v>
      </c>
      <c r="AC24" t="s">
        <v>30</v>
      </c>
      <c r="AD24" s="12" t="s">
        <v>61</v>
      </c>
      <c r="AE24" t="s">
        <v>30</v>
      </c>
      <c r="AF24" s="12" t="s">
        <v>61</v>
      </c>
      <c r="AG24" t="s">
        <v>30</v>
      </c>
      <c r="AH24" s="12" t="s">
        <v>61</v>
      </c>
      <c r="AI24" t="s">
        <v>30</v>
      </c>
      <c r="AJ24" s="12" t="s">
        <v>61</v>
      </c>
      <c r="AK24" t="s">
        <v>30</v>
      </c>
      <c r="AL24" s="12" t="s">
        <v>61</v>
      </c>
      <c r="AM24" t="s">
        <v>30</v>
      </c>
      <c r="AN24" s="12" t="s">
        <v>61</v>
      </c>
      <c r="AO24" t="s">
        <v>30</v>
      </c>
      <c r="AP24" s="12" t="s">
        <v>61</v>
      </c>
      <c r="AQ24" t="s">
        <v>30</v>
      </c>
      <c r="AR24" s="12" t="s">
        <v>61</v>
      </c>
      <c r="AS24" t="s">
        <v>30</v>
      </c>
      <c r="AT24" s="12" t="s">
        <v>61</v>
      </c>
      <c r="AU24" t="s">
        <v>30</v>
      </c>
      <c r="AV24" s="12" t="s">
        <v>61</v>
      </c>
      <c r="AW24" t="s">
        <v>30</v>
      </c>
      <c r="AX24" s="12" t="s">
        <v>61</v>
      </c>
      <c r="AY24" t="s">
        <v>30</v>
      </c>
      <c r="AZ24" s="12" t="s">
        <v>61</v>
      </c>
      <c r="BA24" t="s">
        <v>30</v>
      </c>
      <c r="BB24" s="12" t="s">
        <v>61</v>
      </c>
      <c r="BC24" t="s">
        <v>30</v>
      </c>
      <c r="BD24" s="12" t="s">
        <v>61</v>
      </c>
      <c r="BE24" t="s">
        <v>30</v>
      </c>
      <c r="BF24" s="12" t="s">
        <v>61</v>
      </c>
      <c r="BG24" t="s">
        <v>30</v>
      </c>
      <c r="BH24" s="12" t="s">
        <v>61</v>
      </c>
      <c r="BI24" t="s">
        <v>30</v>
      </c>
      <c r="BJ24" s="12" t="s">
        <v>61</v>
      </c>
      <c r="BK24" t="s">
        <v>30</v>
      </c>
      <c r="BL24" s="12" t="s">
        <v>61</v>
      </c>
      <c r="BM24" t="s">
        <v>30</v>
      </c>
      <c r="BN24" s="12" t="s">
        <v>61</v>
      </c>
      <c r="BO24" t="s">
        <v>30</v>
      </c>
      <c r="BP24" s="12" t="s">
        <v>61</v>
      </c>
      <c r="BQ24" t="s">
        <v>30</v>
      </c>
      <c r="BR24" s="12" t="s">
        <v>61</v>
      </c>
      <c r="BS24" t="s">
        <v>30</v>
      </c>
      <c r="BT24" s="12" t="s">
        <v>61</v>
      </c>
      <c r="BU24" t="s">
        <v>30</v>
      </c>
      <c r="BV24" s="12" t="s">
        <v>61</v>
      </c>
      <c r="BW24" t="s">
        <v>30</v>
      </c>
      <c r="BX24" s="12" t="s">
        <v>61</v>
      </c>
      <c r="BY24" t="s">
        <v>30</v>
      </c>
      <c r="BZ24" s="12" t="s">
        <v>61</v>
      </c>
      <c r="CA24" t="s">
        <v>30</v>
      </c>
      <c r="CB24" s="12" t="s">
        <v>61</v>
      </c>
      <c r="CC24" t="s">
        <v>30</v>
      </c>
      <c r="CD24" s="12" t="s">
        <v>61</v>
      </c>
      <c r="CE24" t="s">
        <v>30</v>
      </c>
      <c r="CF24" s="12" t="s">
        <v>61</v>
      </c>
      <c r="CG24" t="s">
        <v>30</v>
      </c>
      <c r="CH24" s="12" t="s">
        <v>61</v>
      </c>
      <c r="CI24" t="s">
        <v>30</v>
      </c>
      <c r="CJ24" s="12" t="s">
        <v>61</v>
      </c>
      <c r="CK24" t="s">
        <v>30</v>
      </c>
      <c r="CL24" s="12" t="s">
        <v>61</v>
      </c>
      <c r="CM24" t="s">
        <v>30</v>
      </c>
      <c r="CN24" s="12" t="s">
        <v>61</v>
      </c>
      <c r="CO24" t="s">
        <v>30</v>
      </c>
      <c r="CP24" s="12" t="s">
        <v>61</v>
      </c>
      <c r="CQ24" t="s">
        <v>30</v>
      </c>
      <c r="CR24" s="12" t="s">
        <v>61</v>
      </c>
      <c r="CS24" t="s">
        <v>30</v>
      </c>
      <c r="CT24" s="12" t="s">
        <v>61</v>
      </c>
      <c r="CU24" t="s">
        <v>30</v>
      </c>
      <c r="CV24" s="12" t="s">
        <v>61</v>
      </c>
      <c r="CW24" t="s">
        <v>30</v>
      </c>
      <c r="CX24" s="12" t="s">
        <v>61</v>
      </c>
      <c r="CY24" t="s">
        <v>30</v>
      </c>
      <c r="CZ24" s="12" t="s">
        <v>61</v>
      </c>
      <c r="DA24" t="s">
        <v>30</v>
      </c>
      <c r="DB24" s="12" t="s">
        <v>61</v>
      </c>
      <c r="DC24" t="s">
        <v>30</v>
      </c>
      <c r="DD24" s="12" t="s">
        <v>61</v>
      </c>
      <c r="DE24" t="s">
        <v>30</v>
      </c>
      <c r="DF24" s="12" t="s">
        <v>61</v>
      </c>
      <c r="DG24" t="s">
        <v>30</v>
      </c>
      <c r="DH24" s="12" t="s">
        <v>61</v>
      </c>
      <c r="DI24" t="s">
        <v>30</v>
      </c>
      <c r="DJ24" s="12" t="s">
        <v>61</v>
      </c>
      <c r="DK24" t="s">
        <v>30</v>
      </c>
      <c r="DL24" s="12" t="s">
        <v>61</v>
      </c>
      <c r="DM24" t="s">
        <v>30</v>
      </c>
      <c r="DN24" s="12" t="s">
        <v>61</v>
      </c>
      <c r="DO24" t="s">
        <v>30</v>
      </c>
      <c r="DP24" s="12" t="s">
        <v>61</v>
      </c>
      <c r="DQ24" t="s">
        <v>30</v>
      </c>
      <c r="DR24" s="12" t="s">
        <v>61</v>
      </c>
      <c r="DS24" t="s">
        <v>30</v>
      </c>
      <c r="DT24" s="12" t="s">
        <v>61</v>
      </c>
      <c r="DU24" t="s">
        <v>30</v>
      </c>
      <c r="DV24" s="12" t="s">
        <v>61</v>
      </c>
      <c r="DW24" t="s">
        <v>30</v>
      </c>
      <c r="DX24" s="12" t="s">
        <v>61</v>
      </c>
      <c r="DY24" t="s">
        <v>30</v>
      </c>
      <c r="DZ24" s="12" t="s">
        <v>61</v>
      </c>
      <c r="EA24" t="s">
        <v>30</v>
      </c>
      <c r="EB24" s="12" t="s">
        <v>61</v>
      </c>
      <c r="EC24" t="s">
        <v>30</v>
      </c>
      <c r="ED24" s="12" t="s">
        <v>61</v>
      </c>
      <c r="EE24" t="s">
        <v>30</v>
      </c>
      <c r="EF24" s="12" t="s">
        <v>61</v>
      </c>
      <c r="EG24" t="s">
        <v>30</v>
      </c>
      <c r="EH24" s="12" t="s">
        <v>61</v>
      </c>
      <c r="EI24" t="s">
        <v>30</v>
      </c>
      <c r="EJ24" s="12" t="s">
        <v>61</v>
      </c>
      <c r="EK24" t="s">
        <v>30</v>
      </c>
      <c r="EL24" s="12" t="s">
        <v>61</v>
      </c>
      <c r="EM24" t="s">
        <v>30</v>
      </c>
      <c r="EN24" s="12" t="s">
        <v>61</v>
      </c>
      <c r="EO24" t="s">
        <v>30</v>
      </c>
      <c r="EP24" s="12" t="s">
        <v>61</v>
      </c>
      <c r="EQ24" t="s">
        <v>30</v>
      </c>
      <c r="ER24" s="12" t="s">
        <v>61</v>
      </c>
      <c r="ES24" t="s">
        <v>30</v>
      </c>
      <c r="ET24" s="12" t="s">
        <v>61</v>
      </c>
      <c r="EU24" t="s">
        <v>30</v>
      </c>
      <c r="EV24" s="12" t="s">
        <v>61</v>
      </c>
      <c r="EW24" t="s">
        <v>30</v>
      </c>
      <c r="EX24" s="12" t="s">
        <v>61</v>
      </c>
      <c r="EY24" t="s">
        <v>30</v>
      </c>
      <c r="EZ24" s="12" t="s">
        <v>61</v>
      </c>
      <c r="FA24" t="s">
        <v>30</v>
      </c>
      <c r="FB24" s="12" t="s">
        <v>61</v>
      </c>
      <c r="FC24" t="s">
        <v>30</v>
      </c>
      <c r="FD24" s="12" t="s">
        <v>61</v>
      </c>
      <c r="FE24" t="s">
        <v>30</v>
      </c>
      <c r="FF24" s="12" t="s">
        <v>61</v>
      </c>
      <c r="FG24" t="s">
        <v>30</v>
      </c>
      <c r="FH24" s="12" t="s">
        <v>61</v>
      </c>
      <c r="FI24" t="s">
        <v>30</v>
      </c>
      <c r="FJ24" s="12" t="s">
        <v>61</v>
      </c>
      <c r="FK24" t="s">
        <v>30</v>
      </c>
      <c r="FL24" s="12" t="s">
        <v>61</v>
      </c>
      <c r="FM24" t="s">
        <v>30</v>
      </c>
      <c r="FN24" s="12" t="s">
        <v>61</v>
      </c>
      <c r="FO24" t="s">
        <v>30</v>
      </c>
      <c r="FP24" s="12" t="s">
        <v>61</v>
      </c>
      <c r="FQ24" t="s">
        <v>30</v>
      </c>
      <c r="FR24" s="12" t="s">
        <v>61</v>
      </c>
      <c r="FS24" t="s">
        <v>30</v>
      </c>
      <c r="FT24" s="12" t="s">
        <v>61</v>
      </c>
      <c r="FU24" t="s">
        <v>30</v>
      </c>
      <c r="FV24" s="12" t="s">
        <v>61</v>
      </c>
      <c r="FW24" t="s">
        <v>30</v>
      </c>
      <c r="FX24" s="12" t="s">
        <v>61</v>
      </c>
      <c r="FY24" t="s">
        <v>30</v>
      </c>
      <c r="FZ24" s="12" t="s">
        <v>61</v>
      </c>
      <c r="GA24" t="s">
        <v>30</v>
      </c>
      <c r="GB24" s="12" t="s">
        <v>61</v>
      </c>
      <c r="GC24" t="s">
        <v>30</v>
      </c>
      <c r="GD24" s="12" t="s">
        <v>61</v>
      </c>
      <c r="GE24" t="s">
        <v>30</v>
      </c>
      <c r="GF24" s="12" t="s">
        <v>61</v>
      </c>
      <c r="GG24" t="s">
        <v>30</v>
      </c>
      <c r="GH24" s="12" t="s">
        <v>61</v>
      </c>
      <c r="GI24" t="s">
        <v>30</v>
      </c>
      <c r="GJ24" s="12" t="s">
        <v>61</v>
      </c>
      <c r="GK24" t="s">
        <v>30</v>
      </c>
      <c r="GL24" s="12" t="s">
        <v>61</v>
      </c>
      <c r="GM24" t="s">
        <v>30</v>
      </c>
      <c r="GN24" s="12" t="s">
        <v>61</v>
      </c>
      <c r="GO24" t="s">
        <v>30</v>
      </c>
      <c r="GP24" s="12" t="s">
        <v>61</v>
      </c>
      <c r="GQ24" t="s">
        <v>30</v>
      </c>
      <c r="GR24" s="12" t="s">
        <v>61</v>
      </c>
      <c r="GS24" t="s">
        <v>30</v>
      </c>
      <c r="GT24" s="12" t="s">
        <v>61</v>
      </c>
      <c r="GU24" t="s">
        <v>30</v>
      </c>
      <c r="GV24" s="12" t="s">
        <v>61</v>
      </c>
      <c r="GW24" t="s">
        <v>30</v>
      </c>
      <c r="GX24" s="12" t="s">
        <v>61</v>
      </c>
      <c r="GY24" t="s">
        <v>30</v>
      </c>
      <c r="GZ24" s="12" t="s">
        <v>61</v>
      </c>
      <c r="HA24" t="s">
        <v>30</v>
      </c>
      <c r="HB24" s="12" t="s">
        <v>61</v>
      </c>
      <c r="HC24" t="s">
        <v>30</v>
      </c>
      <c r="HD24" s="12" t="s">
        <v>61</v>
      </c>
      <c r="HE24" t="s">
        <v>30</v>
      </c>
      <c r="HF24" s="12" t="s">
        <v>61</v>
      </c>
      <c r="HG24" t="s">
        <v>30</v>
      </c>
      <c r="HH24" s="12" t="s">
        <v>61</v>
      </c>
      <c r="HI24" t="s">
        <v>30</v>
      </c>
      <c r="HJ24" s="12" t="s">
        <v>61</v>
      </c>
      <c r="HK24" t="s">
        <v>30</v>
      </c>
      <c r="HL24" s="12" t="s">
        <v>61</v>
      </c>
      <c r="HM24" t="s">
        <v>30</v>
      </c>
      <c r="HN24" s="12" t="s">
        <v>61</v>
      </c>
      <c r="HO24" t="s">
        <v>30</v>
      </c>
      <c r="HP24" s="12" t="s">
        <v>61</v>
      </c>
      <c r="HQ24" t="s">
        <v>30</v>
      </c>
      <c r="HR24" s="12" t="s">
        <v>61</v>
      </c>
      <c r="HS24" t="s">
        <v>30</v>
      </c>
      <c r="HT24" s="12" t="s">
        <v>61</v>
      </c>
      <c r="HU24" t="s">
        <v>30</v>
      </c>
      <c r="HV24" s="12" t="s">
        <v>61</v>
      </c>
      <c r="HW24" t="s">
        <v>30</v>
      </c>
      <c r="HX24" s="12" t="s">
        <v>61</v>
      </c>
      <c r="HY24" t="s">
        <v>30</v>
      </c>
      <c r="HZ24" s="12" t="s">
        <v>61</v>
      </c>
      <c r="IA24" t="s">
        <v>30</v>
      </c>
      <c r="IB24" s="12" t="s">
        <v>61</v>
      </c>
      <c r="IC24" t="s">
        <v>30</v>
      </c>
      <c r="ID24" s="12" t="s">
        <v>61</v>
      </c>
      <c r="IE24" t="s">
        <v>30</v>
      </c>
      <c r="IF24" s="12" t="s">
        <v>61</v>
      </c>
      <c r="IG24" t="s">
        <v>30</v>
      </c>
      <c r="IH24" s="12" t="s">
        <v>61</v>
      </c>
      <c r="II24" t="s">
        <v>30</v>
      </c>
      <c r="IJ24" s="12" t="s">
        <v>61</v>
      </c>
      <c r="IK24" t="s">
        <v>30</v>
      </c>
      <c r="IL24" s="12" t="s">
        <v>61</v>
      </c>
      <c r="IM24" t="s">
        <v>30</v>
      </c>
      <c r="IN24" s="12" t="s">
        <v>61</v>
      </c>
      <c r="IO24" t="s">
        <v>30</v>
      </c>
      <c r="IP24" s="12" t="s">
        <v>61</v>
      </c>
      <c r="IQ24" t="s">
        <v>30</v>
      </c>
      <c r="IR24" s="12" t="s">
        <v>61</v>
      </c>
      <c r="IS24" t="s">
        <v>30</v>
      </c>
      <c r="IT24" s="12" t="s">
        <v>61</v>
      </c>
      <c r="IU24" t="s">
        <v>30</v>
      </c>
      <c r="IV24" s="12" t="s">
        <v>61</v>
      </c>
    </row>
    <row r="26" spans="1:256" x14ac:dyDescent="0.2">
      <c r="A26" t="s">
        <v>62</v>
      </c>
      <c r="B26" s="12" t="s">
        <v>132</v>
      </c>
      <c r="C26" t="s">
        <v>62</v>
      </c>
      <c r="D26" s="12" t="s">
        <v>63</v>
      </c>
      <c r="E26" t="s">
        <v>62</v>
      </c>
      <c r="F26" s="12" t="s">
        <v>63</v>
      </c>
      <c r="G26" t="s">
        <v>62</v>
      </c>
      <c r="H26" s="12" t="s">
        <v>63</v>
      </c>
      <c r="I26" t="s">
        <v>62</v>
      </c>
      <c r="J26" s="12" t="s">
        <v>63</v>
      </c>
      <c r="K26" t="s">
        <v>62</v>
      </c>
      <c r="L26" s="12" t="s">
        <v>63</v>
      </c>
      <c r="M26" t="s">
        <v>62</v>
      </c>
      <c r="N26" s="12" t="s">
        <v>63</v>
      </c>
      <c r="O26" t="s">
        <v>62</v>
      </c>
      <c r="P26" s="12" t="s">
        <v>63</v>
      </c>
      <c r="Q26" t="s">
        <v>62</v>
      </c>
      <c r="R26" s="12" t="s">
        <v>63</v>
      </c>
      <c r="S26" t="s">
        <v>62</v>
      </c>
      <c r="T26" s="12" t="s">
        <v>63</v>
      </c>
      <c r="U26" t="s">
        <v>62</v>
      </c>
      <c r="V26" s="12" t="s">
        <v>63</v>
      </c>
      <c r="W26" t="s">
        <v>62</v>
      </c>
      <c r="X26" s="12" t="s">
        <v>63</v>
      </c>
      <c r="Y26" t="s">
        <v>62</v>
      </c>
      <c r="Z26" s="12" t="s">
        <v>63</v>
      </c>
      <c r="AA26" t="s">
        <v>62</v>
      </c>
      <c r="AB26" s="12" t="s">
        <v>63</v>
      </c>
      <c r="AC26" t="s">
        <v>62</v>
      </c>
      <c r="AD26" s="12" t="s">
        <v>63</v>
      </c>
      <c r="AE26" t="s">
        <v>62</v>
      </c>
      <c r="AF26" s="12" t="s">
        <v>63</v>
      </c>
      <c r="AG26" t="s">
        <v>62</v>
      </c>
      <c r="AH26" s="12" t="s">
        <v>63</v>
      </c>
      <c r="AI26" t="s">
        <v>62</v>
      </c>
      <c r="AJ26" s="12" t="s">
        <v>63</v>
      </c>
      <c r="AK26" t="s">
        <v>62</v>
      </c>
      <c r="AL26" s="12" t="s">
        <v>63</v>
      </c>
      <c r="AM26" t="s">
        <v>62</v>
      </c>
      <c r="AN26" s="12" t="s">
        <v>63</v>
      </c>
      <c r="AO26" t="s">
        <v>62</v>
      </c>
      <c r="AP26" s="12" t="s">
        <v>63</v>
      </c>
      <c r="AQ26" t="s">
        <v>62</v>
      </c>
      <c r="AR26" s="12" t="s">
        <v>63</v>
      </c>
      <c r="AS26" t="s">
        <v>62</v>
      </c>
      <c r="AT26" s="12" t="s">
        <v>63</v>
      </c>
      <c r="AU26" t="s">
        <v>62</v>
      </c>
      <c r="AV26" s="12" t="s">
        <v>63</v>
      </c>
      <c r="AW26" t="s">
        <v>62</v>
      </c>
      <c r="AX26" s="12" t="s">
        <v>63</v>
      </c>
      <c r="AY26" t="s">
        <v>62</v>
      </c>
      <c r="AZ26" s="12" t="s">
        <v>63</v>
      </c>
      <c r="BA26" t="s">
        <v>62</v>
      </c>
      <c r="BB26" s="12" t="s">
        <v>63</v>
      </c>
      <c r="BC26" t="s">
        <v>62</v>
      </c>
      <c r="BD26" s="12" t="s">
        <v>63</v>
      </c>
      <c r="BE26" t="s">
        <v>62</v>
      </c>
      <c r="BF26" s="12" t="s">
        <v>63</v>
      </c>
      <c r="BG26" t="s">
        <v>62</v>
      </c>
      <c r="BH26" s="12" t="s">
        <v>63</v>
      </c>
      <c r="BI26" t="s">
        <v>62</v>
      </c>
      <c r="BJ26" s="12" t="s">
        <v>63</v>
      </c>
      <c r="BK26" t="s">
        <v>62</v>
      </c>
      <c r="BL26" s="12" t="s">
        <v>63</v>
      </c>
      <c r="BM26" t="s">
        <v>62</v>
      </c>
      <c r="BN26" s="12" t="s">
        <v>63</v>
      </c>
      <c r="BO26" t="s">
        <v>62</v>
      </c>
      <c r="BP26" s="12" t="s">
        <v>63</v>
      </c>
      <c r="BQ26" t="s">
        <v>62</v>
      </c>
      <c r="BR26" s="12" t="s">
        <v>63</v>
      </c>
      <c r="BS26" t="s">
        <v>62</v>
      </c>
      <c r="BT26" s="12" t="s">
        <v>63</v>
      </c>
      <c r="BU26" t="s">
        <v>62</v>
      </c>
      <c r="BV26" s="12" t="s">
        <v>63</v>
      </c>
      <c r="BW26" t="s">
        <v>62</v>
      </c>
      <c r="BX26" s="12" t="s">
        <v>63</v>
      </c>
      <c r="BY26" t="s">
        <v>62</v>
      </c>
      <c r="BZ26" s="12" t="s">
        <v>63</v>
      </c>
      <c r="CA26" t="s">
        <v>62</v>
      </c>
      <c r="CB26" s="12" t="s">
        <v>63</v>
      </c>
      <c r="CC26" t="s">
        <v>62</v>
      </c>
      <c r="CD26" s="12" t="s">
        <v>63</v>
      </c>
      <c r="CE26" t="s">
        <v>62</v>
      </c>
      <c r="CF26" s="12" t="s">
        <v>63</v>
      </c>
      <c r="CG26" t="s">
        <v>62</v>
      </c>
      <c r="CH26" s="12" t="s">
        <v>63</v>
      </c>
      <c r="CI26" t="s">
        <v>62</v>
      </c>
      <c r="CJ26" s="12" t="s">
        <v>63</v>
      </c>
      <c r="CK26" t="s">
        <v>62</v>
      </c>
      <c r="CL26" s="12" t="s">
        <v>63</v>
      </c>
      <c r="CM26" t="s">
        <v>62</v>
      </c>
      <c r="CN26" s="12" t="s">
        <v>63</v>
      </c>
      <c r="CO26" t="s">
        <v>62</v>
      </c>
      <c r="CP26" s="12" t="s">
        <v>63</v>
      </c>
      <c r="CQ26" t="s">
        <v>62</v>
      </c>
      <c r="CR26" s="12" t="s">
        <v>63</v>
      </c>
      <c r="CS26" t="s">
        <v>62</v>
      </c>
      <c r="CT26" s="12" t="s">
        <v>63</v>
      </c>
      <c r="CU26" t="s">
        <v>62</v>
      </c>
      <c r="CV26" s="12" t="s">
        <v>63</v>
      </c>
      <c r="CW26" t="s">
        <v>62</v>
      </c>
      <c r="CX26" s="12" t="s">
        <v>63</v>
      </c>
      <c r="CY26" t="s">
        <v>62</v>
      </c>
      <c r="CZ26" s="12" t="s">
        <v>63</v>
      </c>
      <c r="DA26" t="s">
        <v>62</v>
      </c>
      <c r="DB26" s="12" t="s">
        <v>63</v>
      </c>
      <c r="DC26" t="s">
        <v>62</v>
      </c>
      <c r="DD26" s="12" t="s">
        <v>63</v>
      </c>
      <c r="DE26" t="s">
        <v>62</v>
      </c>
      <c r="DF26" s="12" t="s">
        <v>63</v>
      </c>
      <c r="DG26" t="s">
        <v>62</v>
      </c>
      <c r="DH26" s="12" t="s">
        <v>63</v>
      </c>
      <c r="DI26" t="s">
        <v>62</v>
      </c>
      <c r="DJ26" s="12" t="s">
        <v>63</v>
      </c>
      <c r="DK26" t="s">
        <v>62</v>
      </c>
      <c r="DL26" s="12" t="s">
        <v>63</v>
      </c>
      <c r="DM26" t="s">
        <v>62</v>
      </c>
      <c r="DN26" s="12" t="s">
        <v>63</v>
      </c>
      <c r="DO26" t="s">
        <v>62</v>
      </c>
      <c r="DP26" s="12" t="s">
        <v>63</v>
      </c>
      <c r="DQ26" t="s">
        <v>62</v>
      </c>
      <c r="DR26" s="12" t="s">
        <v>63</v>
      </c>
      <c r="DS26" t="s">
        <v>62</v>
      </c>
      <c r="DT26" s="12" t="s">
        <v>63</v>
      </c>
      <c r="DU26" t="s">
        <v>62</v>
      </c>
      <c r="DV26" s="12" t="s">
        <v>63</v>
      </c>
      <c r="DW26" t="s">
        <v>62</v>
      </c>
      <c r="DX26" s="12" t="s">
        <v>63</v>
      </c>
      <c r="DY26" t="s">
        <v>62</v>
      </c>
      <c r="DZ26" s="12" t="s">
        <v>63</v>
      </c>
      <c r="EA26" t="s">
        <v>62</v>
      </c>
      <c r="EB26" s="12" t="s">
        <v>63</v>
      </c>
      <c r="EC26" t="s">
        <v>62</v>
      </c>
      <c r="ED26" s="12" t="s">
        <v>63</v>
      </c>
      <c r="EE26" t="s">
        <v>62</v>
      </c>
      <c r="EF26" s="12" t="s">
        <v>63</v>
      </c>
      <c r="EG26" t="s">
        <v>62</v>
      </c>
      <c r="EH26" s="12" t="s">
        <v>63</v>
      </c>
      <c r="EI26" t="s">
        <v>62</v>
      </c>
      <c r="EJ26" s="12" t="s">
        <v>63</v>
      </c>
      <c r="EK26" t="s">
        <v>62</v>
      </c>
      <c r="EL26" s="12" t="s">
        <v>63</v>
      </c>
      <c r="EM26" t="s">
        <v>62</v>
      </c>
      <c r="EN26" s="12" t="s">
        <v>63</v>
      </c>
      <c r="EO26" t="s">
        <v>62</v>
      </c>
      <c r="EP26" s="12" t="s">
        <v>63</v>
      </c>
      <c r="EQ26" t="s">
        <v>62</v>
      </c>
      <c r="ER26" s="12" t="s">
        <v>63</v>
      </c>
      <c r="ES26" t="s">
        <v>62</v>
      </c>
      <c r="ET26" s="12" t="s">
        <v>63</v>
      </c>
      <c r="EU26" t="s">
        <v>62</v>
      </c>
      <c r="EV26" s="12" t="s">
        <v>63</v>
      </c>
      <c r="EW26" t="s">
        <v>62</v>
      </c>
      <c r="EX26" s="12" t="s">
        <v>63</v>
      </c>
      <c r="EY26" t="s">
        <v>62</v>
      </c>
      <c r="EZ26" s="12" t="s">
        <v>63</v>
      </c>
      <c r="FA26" t="s">
        <v>62</v>
      </c>
      <c r="FB26" s="12" t="s">
        <v>63</v>
      </c>
      <c r="FC26" t="s">
        <v>62</v>
      </c>
      <c r="FD26" s="12" t="s">
        <v>63</v>
      </c>
      <c r="FE26" t="s">
        <v>62</v>
      </c>
      <c r="FF26" s="12" t="s">
        <v>63</v>
      </c>
      <c r="FG26" t="s">
        <v>62</v>
      </c>
      <c r="FH26" s="12" t="s">
        <v>63</v>
      </c>
      <c r="FI26" t="s">
        <v>62</v>
      </c>
      <c r="FJ26" s="12" t="s">
        <v>63</v>
      </c>
      <c r="FK26" t="s">
        <v>62</v>
      </c>
      <c r="FL26" s="12" t="s">
        <v>63</v>
      </c>
      <c r="FM26" t="s">
        <v>62</v>
      </c>
      <c r="FN26" s="12" t="s">
        <v>63</v>
      </c>
      <c r="FO26" t="s">
        <v>62</v>
      </c>
      <c r="FP26" s="12" t="s">
        <v>63</v>
      </c>
      <c r="FQ26" t="s">
        <v>62</v>
      </c>
      <c r="FR26" s="12" t="s">
        <v>63</v>
      </c>
      <c r="FS26" t="s">
        <v>62</v>
      </c>
      <c r="FT26" s="12" t="s">
        <v>63</v>
      </c>
      <c r="FU26" t="s">
        <v>62</v>
      </c>
      <c r="FV26" s="12" t="s">
        <v>63</v>
      </c>
      <c r="FW26" t="s">
        <v>62</v>
      </c>
      <c r="FX26" s="12" t="s">
        <v>63</v>
      </c>
      <c r="FY26" t="s">
        <v>62</v>
      </c>
      <c r="FZ26" s="12" t="s">
        <v>63</v>
      </c>
      <c r="GA26" t="s">
        <v>62</v>
      </c>
      <c r="GB26" s="12" t="s">
        <v>63</v>
      </c>
      <c r="GC26" t="s">
        <v>62</v>
      </c>
      <c r="GD26" s="12" t="s">
        <v>63</v>
      </c>
      <c r="GE26" t="s">
        <v>62</v>
      </c>
      <c r="GF26" s="12" t="s">
        <v>63</v>
      </c>
      <c r="GG26" t="s">
        <v>62</v>
      </c>
      <c r="GH26" s="12" t="s">
        <v>63</v>
      </c>
      <c r="GI26" t="s">
        <v>62</v>
      </c>
      <c r="GJ26" s="12" t="s">
        <v>63</v>
      </c>
      <c r="GK26" t="s">
        <v>62</v>
      </c>
      <c r="GL26" s="12" t="s">
        <v>63</v>
      </c>
      <c r="GM26" t="s">
        <v>62</v>
      </c>
      <c r="GN26" s="12" t="s">
        <v>63</v>
      </c>
      <c r="GO26" t="s">
        <v>62</v>
      </c>
      <c r="GP26" s="12" t="s">
        <v>63</v>
      </c>
      <c r="GQ26" t="s">
        <v>62</v>
      </c>
      <c r="GR26" s="12" t="s">
        <v>63</v>
      </c>
      <c r="GS26" t="s">
        <v>62</v>
      </c>
      <c r="GT26" s="12" t="s">
        <v>63</v>
      </c>
      <c r="GU26" t="s">
        <v>62</v>
      </c>
      <c r="GV26" s="12" t="s">
        <v>63</v>
      </c>
      <c r="GW26" t="s">
        <v>62</v>
      </c>
      <c r="GX26" s="12" t="s">
        <v>63</v>
      </c>
      <c r="GY26" t="s">
        <v>62</v>
      </c>
      <c r="GZ26" s="12" t="s">
        <v>63</v>
      </c>
      <c r="HA26" t="s">
        <v>62</v>
      </c>
      <c r="HB26" s="12" t="s">
        <v>63</v>
      </c>
      <c r="HC26" t="s">
        <v>62</v>
      </c>
      <c r="HD26" s="12" t="s">
        <v>63</v>
      </c>
      <c r="HE26" t="s">
        <v>62</v>
      </c>
      <c r="HF26" s="12" t="s">
        <v>63</v>
      </c>
      <c r="HG26" t="s">
        <v>62</v>
      </c>
      <c r="HH26" s="12" t="s">
        <v>63</v>
      </c>
      <c r="HI26" t="s">
        <v>62</v>
      </c>
      <c r="HJ26" s="12" t="s">
        <v>63</v>
      </c>
      <c r="HK26" t="s">
        <v>62</v>
      </c>
      <c r="HL26" s="12" t="s">
        <v>63</v>
      </c>
      <c r="HM26" t="s">
        <v>62</v>
      </c>
      <c r="HN26" s="12" t="s">
        <v>63</v>
      </c>
      <c r="HO26" t="s">
        <v>62</v>
      </c>
      <c r="HP26" s="12" t="s">
        <v>63</v>
      </c>
      <c r="HQ26" t="s">
        <v>62</v>
      </c>
      <c r="HR26" s="12" t="s">
        <v>63</v>
      </c>
      <c r="HS26" t="s">
        <v>62</v>
      </c>
      <c r="HT26" s="12" t="s">
        <v>63</v>
      </c>
      <c r="HU26" t="s">
        <v>62</v>
      </c>
      <c r="HV26" s="12" t="s">
        <v>63</v>
      </c>
      <c r="HW26" t="s">
        <v>62</v>
      </c>
      <c r="HX26" s="12" t="s">
        <v>63</v>
      </c>
      <c r="HY26" t="s">
        <v>62</v>
      </c>
      <c r="HZ26" s="12" t="s">
        <v>63</v>
      </c>
      <c r="IA26" t="s">
        <v>62</v>
      </c>
      <c r="IB26" s="12" t="s">
        <v>63</v>
      </c>
      <c r="IC26" t="s">
        <v>62</v>
      </c>
      <c r="ID26" s="12" t="s">
        <v>63</v>
      </c>
      <c r="IE26" t="s">
        <v>62</v>
      </c>
      <c r="IF26" s="12" t="s">
        <v>63</v>
      </c>
      <c r="IG26" t="s">
        <v>62</v>
      </c>
      <c r="IH26" s="12" t="s">
        <v>63</v>
      </c>
      <c r="II26" t="s">
        <v>62</v>
      </c>
      <c r="IJ26" s="12" t="s">
        <v>63</v>
      </c>
      <c r="IK26" t="s">
        <v>62</v>
      </c>
      <c r="IL26" s="12" t="s">
        <v>63</v>
      </c>
      <c r="IM26" t="s">
        <v>62</v>
      </c>
      <c r="IN26" s="12" t="s">
        <v>63</v>
      </c>
      <c r="IO26" t="s">
        <v>62</v>
      </c>
      <c r="IP26" s="12" t="s">
        <v>63</v>
      </c>
      <c r="IQ26" t="s">
        <v>62</v>
      </c>
      <c r="IR26" s="12" t="s">
        <v>63</v>
      </c>
      <c r="IS26" t="s">
        <v>62</v>
      </c>
      <c r="IT26" s="12" t="s">
        <v>63</v>
      </c>
      <c r="IU26" t="s">
        <v>62</v>
      </c>
      <c r="IV26" s="12" t="s">
        <v>63</v>
      </c>
    </row>
    <row r="28" spans="1:256" x14ac:dyDescent="0.2">
      <c r="A28" t="s">
        <v>135</v>
      </c>
      <c r="B28" s="12" t="s">
        <v>133</v>
      </c>
      <c r="C28" t="s">
        <v>30</v>
      </c>
      <c r="D28" s="12" t="s">
        <v>61</v>
      </c>
      <c r="E28" t="s">
        <v>30</v>
      </c>
      <c r="F28" s="12" t="s">
        <v>61</v>
      </c>
      <c r="G28" t="s">
        <v>30</v>
      </c>
      <c r="H28" s="12" t="s">
        <v>61</v>
      </c>
      <c r="I28" t="s">
        <v>30</v>
      </c>
      <c r="J28" s="12" t="s">
        <v>61</v>
      </c>
      <c r="K28" t="s">
        <v>30</v>
      </c>
      <c r="L28" s="12" t="s">
        <v>61</v>
      </c>
      <c r="M28" t="s">
        <v>30</v>
      </c>
      <c r="N28" s="12" t="s">
        <v>61</v>
      </c>
      <c r="O28" t="s">
        <v>30</v>
      </c>
      <c r="P28" s="12" t="s">
        <v>61</v>
      </c>
      <c r="Q28" t="s">
        <v>30</v>
      </c>
      <c r="R28" s="12" t="s">
        <v>61</v>
      </c>
      <c r="S28" t="s">
        <v>30</v>
      </c>
      <c r="T28" s="12" t="s">
        <v>61</v>
      </c>
      <c r="U28" t="s">
        <v>30</v>
      </c>
      <c r="V28" s="12" t="s">
        <v>61</v>
      </c>
      <c r="W28" t="s">
        <v>30</v>
      </c>
      <c r="X28" s="12" t="s">
        <v>61</v>
      </c>
      <c r="Y28" t="s">
        <v>30</v>
      </c>
      <c r="Z28" s="12" t="s">
        <v>61</v>
      </c>
      <c r="AA28" t="s">
        <v>30</v>
      </c>
      <c r="AB28" s="12" t="s">
        <v>61</v>
      </c>
      <c r="AC28" t="s">
        <v>30</v>
      </c>
      <c r="AD28" s="12" t="s">
        <v>61</v>
      </c>
      <c r="AE28" t="s">
        <v>30</v>
      </c>
      <c r="AF28" s="12" t="s">
        <v>61</v>
      </c>
      <c r="AG28" t="s">
        <v>30</v>
      </c>
      <c r="AH28" s="12" t="s">
        <v>61</v>
      </c>
      <c r="AI28" t="s">
        <v>30</v>
      </c>
      <c r="AJ28" s="12" t="s">
        <v>61</v>
      </c>
      <c r="AK28" t="s">
        <v>30</v>
      </c>
      <c r="AL28" s="12" t="s">
        <v>61</v>
      </c>
      <c r="AM28" t="s">
        <v>30</v>
      </c>
      <c r="AN28" s="12" t="s">
        <v>61</v>
      </c>
      <c r="AO28" t="s">
        <v>30</v>
      </c>
      <c r="AP28" s="12" t="s">
        <v>61</v>
      </c>
      <c r="AQ28" t="s">
        <v>30</v>
      </c>
      <c r="AR28" s="12" t="s">
        <v>61</v>
      </c>
      <c r="AS28" t="s">
        <v>30</v>
      </c>
      <c r="AT28" s="12" t="s">
        <v>61</v>
      </c>
      <c r="AU28" t="s">
        <v>30</v>
      </c>
      <c r="AV28" s="12" t="s">
        <v>61</v>
      </c>
      <c r="AW28" t="s">
        <v>30</v>
      </c>
      <c r="AX28" s="12" t="s">
        <v>61</v>
      </c>
      <c r="AY28" t="s">
        <v>30</v>
      </c>
      <c r="AZ28" s="12" t="s">
        <v>61</v>
      </c>
      <c r="BA28" t="s">
        <v>30</v>
      </c>
      <c r="BB28" s="12" t="s">
        <v>61</v>
      </c>
      <c r="BC28" t="s">
        <v>30</v>
      </c>
      <c r="BD28" s="12" t="s">
        <v>61</v>
      </c>
      <c r="BE28" t="s">
        <v>30</v>
      </c>
      <c r="BF28" s="12" t="s">
        <v>61</v>
      </c>
      <c r="BG28" t="s">
        <v>30</v>
      </c>
      <c r="BH28" s="12" t="s">
        <v>61</v>
      </c>
      <c r="BI28" t="s">
        <v>30</v>
      </c>
      <c r="BJ28" s="12" t="s">
        <v>61</v>
      </c>
      <c r="BK28" t="s">
        <v>30</v>
      </c>
      <c r="BL28" s="12" t="s">
        <v>61</v>
      </c>
      <c r="BM28" t="s">
        <v>30</v>
      </c>
      <c r="BN28" s="12" t="s">
        <v>61</v>
      </c>
      <c r="BO28" t="s">
        <v>30</v>
      </c>
      <c r="BP28" s="12" t="s">
        <v>61</v>
      </c>
      <c r="BQ28" t="s">
        <v>30</v>
      </c>
      <c r="BR28" s="12" t="s">
        <v>61</v>
      </c>
      <c r="BS28" t="s">
        <v>30</v>
      </c>
      <c r="BT28" s="12" t="s">
        <v>61</v>
      </c>
      <c r="BU28" t="s">
        <v>30</v>
      </c>
      <c r="BV28" s="12" t="s">
        <v>61</v>
      </c>
      <c r="BW28" t="s">
        <v>30</v>
      </c>
      <c r="BX28" s="12" t="s">
        <v>61</v>
      </c>
      <c r="BY28" t="s">
        <v>30</v>
      </c>
      <c r="BZ28" s="12" t="s">
        <v>61</v>
      </c>
      <c r="CA28" t="s">
        <v>30</v>
      </c>
      <c r="CB28" s="12" t="s">
        <v>61</v>
      </c>
      <c r="CC28" t="s">
        <v>30</v>
      </c>
      <c r="CD28" s="12" t="s">
        <v>61</v>
      </c>
      <c r="CE28" t="s">
        <v>30</v>
      </c>
      <c r="CF28" s="12" t="s">
        <v>61</v>
      </c>
      <c r="CG28" t="s">
        <v>30</v>
      </c>
      <c r="CH28" s="12" t="s">
        <v>61</v>
      </c>
      <c r="CI28" t="s">
        <v>30</v>
      </c>
      <c r="CJ28" s="12" t="s">
        <v>61</v>
      </c>
      <c r="CK28" t="s">
        <v>30</v>
      </c>
      <c r="CL28" s="12" t="s">
        <v>61</v>
      </c>
      <c r="CM28" t="s">
        <v>30</v>
      </c>
      <c r="CN28" s="12" t="s">
        <v>61</v>
      </c>
      <c r="CO28" t="s">
        <v>30</v>
      </c>
      <c r="CP28" s="12" t="s">
        <v>61</v>
      </c>
      <c r="CQ28" t="s">
        <v>30</v>
      </c>
      <c r="CR28" s="12" t="s">
        <v>61</v>
      </c>
      <c r="CS28" t="s">
        <v>30</v>
      </c>
      <c r="CT28" s="12" t="s">
        <v>61</v>
      </c>
      <c r="CU28" t="s">
        <v>30</v>
      </c>
      <c r="CV28" s="12" t="s">
        <v>61</v>
      </c>
      <c r="CW28" t="s">
        <v>30</v>
      </c>
      <c r="CX28" s="12" t="s">
        <v>61</v>
      </c>
      <c r="CY28" t="s">
        <v>30</v>
      </c>
      <c r="CZ28" s="12" t="s">
        <v>61</v>
      </c>
      <c r="DA28" t="s">
        <v>30</v>
      </c>
      <c r="DB28" s="12" t="s">
        <v>61</v>
      </c>
      <c r="DC28" t="s">
        <v>30</v>
      </c>
      <c r="DD28" s="12" t="s">
        <v>61</v>
      </c>
      <c r="DE28" t="s">
        <v>30</v>
      </c>
      <c r="DF28" s="12" t="s">
        <v>61</v>
      </c>
      <c r="DG28" t="s">
        <v>30</v>
      </c>
      <c r="DH28" s="12" t="s">
        <v>61</v>
      </c>
      <c r="DI28" t="s">
        <v>30</v>
      </c>
      <c r="DJ28" s="12" t="s">
        <v>61</v>
      </c>
      <c r="DK28" t="s">
        <v>30</v>
      </c>
      <c r="DL28" s="12" t="s">
        <v>61</v>
      </c>
      <c r="DM28" t="s">
        <v>30</v>
      </c>
      <c r="DN28" s="12" t="s">
        <v>61</v>
      </c>
      <c r="DO28" t="s">
        <v>30</v>
      </c>
      <c r="DP28" s="12" t="s">
        <v>61</v>
      </c>
      <c r="DQ28" t="s">
        <v>30</v>
      </c>
      <c r="DR28" s="12" t="s">
        <v>61</v>
      </c>
      <c r="DS28" t="s">
        <v>30</v>
      </c>
      <c r="DT28" s="12" t="s">
        <v>61</v>
      </c>
      <c r="DU28" t="s">
        <v>30</v>
      </c>
      <c r="DV28" s="12" t="s">
        <v>61</v>
      </c>
      <c r="DW28" t="s">
        <v>30</v>
      </c>
      <c r="DX28" s="12" t="s">
        <v>61</v>
      </c>
      <c r="DY28" t="s">
        <v>30</v>
      </c>
      <c r="DZ28" s="12" t="s">
        <v>61</v>
      </c>
      <c r="EA28" t="s">
        <v>30</v>
      </c>
      <c r="EB28" s="12" t="s">
        <v>61</v>
      </c>
      <c r="EC28" t="s">
        <v>30</v>
      </c>
      <c r="ED28" s="12" t="s">
        <v>61</v>
      </c>
      <c r="EE28" t="s">
        <v>30</v>
      </c>
      <c r="EF28" s="12" t="s">
        <v>61</v>
      </c>
      <c r="EG28" t="s">
        <v>30</v>
      </c>
      <c r="EH28" s="12" t="s">
        <v>61</v>
      </c>
      <c r="EI28" t="s">
        <v>30</v>
      </c>
      <c r="EJ28" s="12" t="s">
        <v>61</v>
      </c>
      <c r="EK28" t="s">
        <v>30</v>
      </c>
      <c r="EL28" s="12" t="s">
        <v>61</v>
      </c>
      <c r="EM28" t="s">
        <v>30</v>
      </c>
      <c r="EN28" s="12" t="s">
        <v>61</v>
      </c>
      <c r="EO28" t="s">
        <v>30</v>
      </c>
      <c r="EP28" s="12" t="s">
        <v>61</v>
      </c>
      <c r="EQ28" t="s">
        <v>30</v>
      </c>
      <c r="ER28" s="12" t="s">
        <v>61</v>
      </c>
      <c r="ES28" t="s">
        <v>30</v>
      </c>
      <c r="ET28" s="12" t="s">
        <v>61</v>
      </c>
      <c r="EU28" t="s">
        <v>30</v>
      </c>
      <c r="EV28" s="12" t="s">
        <v>61</v>
      </c>
      <c r="EW28" t="s">
        <v>30</v>
      </c>
      <c r="EX28" s="12" t="s">
        <v>61</v>
      </c>
      <c r="EY28" t="s">
        <v>30</v>
      </c>
      <c r="EZ28" s="12" t="s">
        <v>61</v>
      </c>
      <c r="FA28" t="s">
        <v>30</v>
      </c>
      <c r="FB28" s="12" t="s">
        <v>61</v>
      </c>
      <c r="FC28" t="s">
        <v>30</v>
      </c>
      <c r="FD28" s="12" t="s">
        <v>61</v>
      </c>
      <c r="FE28" t="s">
        <v>30</v>
      </c>
      <c r="FF28" s="12" t="s">
        <v>61</v>
      </c>
      <c r="FG28" t="s">
        <v>30</v>
      </c>
      <c r="FH28" s="12" t="s">
        <v>61</v>
      </c>
      <c r="FI28" t="s">
        <v>30</v>
      </c>
      <c r="FJ28" s="12" t="s">
        <v>61</v>
      </c>
      <c r="FK28" t="s">
        <v>30</v>
      </c>
      <c r="FL28" s="12" t="s">
        <v>61</v>
      </c>
      <c r="FM28" t="s">
        <v>30</v>
      </c>
      <c r="FN28" s="12" t="s">
        <v>61</v>
      </c>
      <c r="FO28" t="s">
        <v>30</v>
      </c>
      <c r="FP28" s="12" t="s">
        <v>61</v>
      </c>
      <c r="FQ28" t="s">
        <v>30</v>
      </c>
      <c r="FR28" s="12" t="s">
        <v>61</v>
      </c>
      <c r="FS28" t="s">
        <v>30</v>
      </c>
      <c r="FT28" s="12" t="s">
        <v>61</v>
      </c>
      <c r="FU28" t="s">
        <v>30</v>
      </c>
      <c r="FV28" s="12" t="s">
        <v>61</v>
      </c>
      <c r="FW28" t="s">
        <v>30</v>
      </c>
      <c r="FX28" s="12" t="s">
        <v>61</v>
      </c>
      <c r="FY28" t="s">
        <v>30</v>
      </c>
      <c r="FZ28" s="12" t="s">
        <v>61</v>
      </c>
      <c r="GA28" t="s">
        <v>30</v>
      </c>
      <c r="GB28" s="12" t="s">
        <v>61</v>
      </c>
      <c r="GC28" t="s">
        <v>30</v>
      </c>
      <c r="GD28" s="12" t="s">
        <v>61</v>
      </c>
      <c r="GE28" t="s">
        <v>30</v>
      </c>
      <c r="GF28" s="12" t="s">
        <v>61</v>
      </c>
      <c r="GG28" t="s">
        <v>30</v>
      </c>
      <c r="GH28" s="12" t="s">
        <v>61</v>
      </c>
      <c r="GI28" t="s">
        <v>30</v>
      </c>
      <c r="GJ28" s="12" t="s">
        <v>61</v>
      </c>
      <c r="GK28" t="s">
        <v>30</v>
      </c>
      <c r="GL28" s="12" t="s">
        <v>61</v>
      </c>
      <c r="GM28" t="s">
        <v>30</v>
      </c>
      <c r="GN28" s="12" t="s">
        <v>61</v>
      </c>
      <c r="GO28" t="s">
        <v>30</v>
      </c>
      <c r="GP28" s="12" t="s">
        <v>61</v>
      </c>
      <c r="GQ28" t="s">
        <v>30</v>
      </c>
      <c r="GR28" s="12" t="s">
        <v>61</v>
      </c>
      <c r="GS28" t="s">
        <v>30</v>
      </c>
      <c r="GT28" s="12" t="s">
        <v>61</v>
      </c>
      <c r="GU28" t="s">
        <v>30</v>
      </c>
      <c r="GV28" s="12" t="s">
        <v>61</v>
      </c>
      <c r="GW28" t="s">
        <v>30</v>
      </c>
      <c r="GX28" s="12" t="s">
        <v>61</v>
      </c>
      <c r="GY28" t="s">
        <v>30</v>
      </c>
      <c r="GZ28" s="12" t="s">
        <v>61</v>
      </c>
      <c r="HA28" t="s">
        <v>30</v>
      </c>
      <c r="HB28" s="12" t="s">
        <v>61</v>
      </c>
      <c r="HC28" t="s">
        <v>30</v>
      </c>
      <c r="HD28" s="12" t="s">
        <v>61</v>
      </c>
      <c r="HE28" t="s">
        <v>30</v>
      </c>
      <c r="HF28" s="12" t="s">
        <v>61</v>
      </c>
      <c r="HG28" t="s">
        <v>30</v>
      </c>
      <c r="HH28" s="12" t="s">
        <v>61</v>
      </c>
      <c r="HI28" t="s">
        <v>30</v>
      </c>
      <c r="HJ28" s="12" t="s">
        <v>61</v>
      </c>
      <c r="HK28" t="s">
        <v>30</v>
      </c>
      <c r="HL28" s="12" t="s">
        <v>61</v>
      </c>
      <c r="HM28" t="s">
        <v>30</v>
      </c>
      <c r="HN28" s="12" t="s">
        <v>61</v>
      </c>
      <c r="HO28" t="s">
        <v>30</v>
      </c>
      <c r="HP28" s="12" t="s">
        <v>61</v>
      </c>
      <c r="HQ28" t="s">
        <v>30</v>
      </c>
      <c r="HR28" s="12" t="s">
        <v>61</v>
      </c>
      <c r="HS28" t="s">
        <v>30</v>
      </c>
      <c r="HT28" s="12" t="s">
        <v>61</v>
      </c>
      <c r="HU28" t="s">
        <v>30</v>
      </c>
      <c r="HV28" s="12" t="s">
        <v>61</v>
      </c>
      <c r="HW28" t="s">
        <v>30</v>
      </c>
      <c r="HX28" s="12" t="s">
        <v>61</v>
      </c>
      <c r="HY28" t="s">
        <v>30</v>
      </c>
      <c r="HZ28" s="12" t="s">
        <v>61</v>
      </c>
      <c r="IA28" t="s">
        <v>30</v>
      </c>
      <c r="IB28" s="12" t="s">
        <v>61</v>
      </c>
      <c r="IC28" t="s">
        <v>30</v>
      </c>
      <c r="ID28" s="12" t="s">
        <v>61</v>
      </c>
      <c r="IE28" t="s">
        <v>30</v>
      </c>
      <c r="IF28" s="12" t="s">
        <v>61</v>
      </c>
      <c r="IG28" t="s">
        <v>30</v>
      </c>
      <c r="IH28" s="12" t="s">
        <v>61</v>
      </c>
      <c r="II28" t="s">
        <v>30</v>
      </c>
      <c r="IJ28" s="12" t="s">
        <v>61</v>
      </c>
      <c r="IK28" t="s">
        <v>30</v>
      </c>
      <c r="IL28" s="12" t="s">
        <v>61</v>
      </c>
      <c r="IM28" t="s">
        <v>30</v>
      </c>
      <c r="IN28" s="12" t="s">
        <v>61</v>
      </c>
      <c r="IO28" t="s">
        <v>30</v>
      </c>
      <c r="IP28" s="12" t="s">
        <v>61</v>
      </c>
      <c r="IQ28" t="s">
        <v>30</v>
      </c>
      <c r="IR28" s="12" t="s">
        <v>61</v>
      </c>
      <c r="IS28" t="s">
        <v>30</v>
      </c>
      <c r="IT28" s="12" t="s">
        <v>61</v>
      </c>
      <c r="IU28" t="s">
        <v>30</v>
      </c>
      <c r="IV28" s="12" t="s">
        <v>61</v>
      </c>
    </row>
    <row r="30" spans="1:256" x14ac:dyDescent="0.2">
      <c r="A30" t="s">
        <v>136</v>
      </c>
      <c r="B30" s="12" t="s">
        <v>134</v>
      </c>
      <c r="C30" t="s">
        <v>62</v>
      </c>
      <c r="D30" s="12" t="s">
        <v>63</v>
      </c>
      <c r="E30" t="s">
        <v>62</v>
      </c>
      <c r="F30" s="12" t="s">
        <v>63</v>
      </c>
      <c r="G30" t="s">
        <v>62</v>
      </c>
      <c r="H30" s="12" t="s">
        <v>63</v>
      </c>
      <c r="I30" t="s">
        <v>62</v>
      </c>
      <c r="J30" s="12" t="s">
        <v>63</v>
      </c>
      <c r="K30" t="s">
        <v>62</v>
      </c>
      <c r="L30" s="12" t="s">
        <v>63</v>
      </c>
      <c r="M30" t="s">
        <v>62</v>
      </c>
      <c r="N30" s="12" t="s">
        <v>63</v>
      </c>
      <c r="O30" t="s">
        <v>62</v>
      </c>
      <c r="P30" s="12" t="s">
        <v>63</v>
      </c>
      <c r="Q30" t="s">
        <v>62</v>
      </c>
      <c r="R30" s="12" t="s">
        <v>63</v>
      </c>
      <c r="S30" t="s">
        <v>62</v>
      </c>
      <c r="T30" s="12" t="s">
        <v>63</v>
      </c>
      <c r="U30" t="s">
        <v>62</v>
      </c>
      <c r="V30" s="12" t="s">
        <v>63</v>
      </c>
      <c r="W30" t="s">
        <v>62</v>
      </c>
      <c r="X30" s="12" t="s">
        <v>63</v>
      </c>
      <c r="Y30" t="s">
        <v>62</v>
      </c>
      <c r="Z30" s="12" t="s">
        <v>63</v>
      </c>
      <c r="AA30" t="s">
        <v>62</v>
      </c>
      <c r="AB30" s="12" t="s">
        <v>63</v>
      </c>
      <c r="AC30" t="s">
        <v>62</v>
      </c>
      <c r="AD30" s="12" t="s">
        <v>63</v>
      </c>
      <c r="AE30" t="s">
        <v>62</v>
      </c>
      <c r="AF30" s="12" t="s">
        <v>63</v>
      </c>
      <c r="AG30" t="s">
        <v>62</v>
      </c>
      <c r="AH30" s="12" t="s">
        <v>63</v>
      </c>
      <c r="AI30" t="s">
        <v>62</v>
      </c>
      <c r="AJ30" s="12" t="s">
        <v>63</v>
      </c>
      <c r="AK30" t="s">
        <v>62</v>
      </c>
      <c r="AL30" s="12" t="s">
        <v>63</v>
      </c>
      <c r="AM30" t="s">
        <v>62</v>
      </c>
      <c r="AN30" s="12" t="s">
        <v>63</v>
      </c>
      <c r="AO30" t="s">
        <v>62</v>
      </c>
      <c r="AP30" s="12" t="s">
        <v>63</v>
      </c>
      <c r="AQ30" t="s">
        <v>62</v>
      </c>
      <c r="AR30" s="12" t="s">
        <v>63</v>
      </c>
      <c r="AS30" t="s">
        <v>62</v>
      </c>
      <c r="AT30" s="12" t="s">
        <v>63</v>
      </c>
      <c r="AU30" t="s">
        <v>62</v>
      </c>
      <c r="AV30" s="12" t="s">
        <v>63</v>
      </c>
      <c r="AW30" t="s">
        <v>62</v>
      </c>
      <c r="AX30" s="12" t="s">
        <v>63</v>
      </c>
      <c r="AY30" t="s">
        <v>62</v>
      </c>
      <c r="AZ30" s="12" t="s">
        <v>63</v>
      </c>
      <c r="BA30" t="s">
        <v>62</v>
      </c>
      <c r="BB30" s="12" t="s">
        <v>63</v>
      </c>
      <c r="BC30" t="s">
        <v>62</v>
      </c>
      <c r="BD30" s="12" t="s">
        <v>63</v>
      </c>
      <c r="BE30" t="s">
        <v>62</v>
      </c>
      <c r="BF30" s="12" t="s">
        <v>63</v>
      </c>
      <c r="BG30" t="s">
        <v>62</v>
      </c>
      <c r="BH30" s="12" t="s">
        <v>63</v>
      </c>
      <c r="BI30" t="s">
        <v>62</v>
      </c>
      <c r="BJ30" s="12" t="s">
        <v>63</v>
      </c>
      <c r="BK30" t="s">
        <v>62</v>
      </c>
      <c r="BL30" s="12" t="s">
        <v>63</v>
      </c>
      <c r="BM30" t="s">
        <v>62</v>
      </c>
      <c r="BN30" s="12" t="s">
        <v>63</v>
      </c>
      <c r="BO30" t="s">
        <v>62</v>
      </c>
      <c r="BP30" s="12" t="s">
        <v>63</v>
      </c>
      <c r="BQ30" t="s">
        <v>62</v>
      </c>
      <c r="BR30" s="12" t="s">
        <v>63</v>
      </c>
      <c r="BS30" t="s">
        <v>62</v>
      </c>
      <c r="BT30" s="12" t="s">
        <v>63</v>
      </c>
      <c r="BU30" t="s">
        <v>62</v>
      </c>
      <c r="BV30" s="12" t="s">
        <v>63</v>
      </c>
      <c r="BW30" t="s">
        <v>62</v>
      </c>
      <c r="BX30" s="12" t="s">
        <v>63</v>
      </c>
      <c r="BY30" t="s">
        <v>62</v>
      </c>
      <c r="BZ30" s="12" t="s">
        <v>63</v>
      </c>
      <c r="CA30" t="s">
        <v>62</v>
      </c>
      <c r="CB30" s="12" t="s">
        <v>63</v>
      </c>
      <c r="CC30" t="s">
        <v>62</v>
      </c>
      <c r="CD30" s="12" t="s">
        <v>63</v>
      </c>
      <c r="CE30" t="s">
        <v>62</v>
      </c>
      <c r="CF30" s="12" t="s">
        <v>63</v>
      </c>
      <c r="CG30" t="s">
        <v>62</v>
      </c>
      <c r="CH30" s="12" t="s">
        <v>63</v>
      </c>
      <c r="CI30" t="s">
        <v>62</v>
      </c>
      <c r="CJ30" s="12" t="s">
        <v>63</v>
      </c>
      <c r="CK30" t="s">
        <v>62</v>
      </c>
      <c r="CL30" s="12" t="s">
        <v>63</v>
      </c>
      <c r="CM30" t="s">
        <v>62</v>
      </c>
      <c r="CN30" s="12" t="s">
        <v>63</v>
      </c>
      <c r="CO30" t="s">
        <v>62</v>
      </c>
      <c r="CP30" s="12" t="s">
        <v>63</v>
      </c>
      <c r="CQ30" t="s">
        <v>62</v>
      </c>
      <c r="CR30" s="12" t="s">
        <v>63</v>
      </c>
      <c r="CS30" t="s">
        <v>62</v>
      </c>
      <c r="CT30" s="12" t="s">
        <v>63</v>
      </c>
      <c r="CU30" t="s">
        <v>62</v>
      </c>
      <c r="CV30" s="12" t="s">
        <v>63</v>
      </c>
      <c r="CW30" t="s">
        <v>62</v>
      </c>
      <c r="CX30" s="12" t="s">
        <v>63</v>
      </c>
      <c r="CY30" t="s">
        <v>62</v>
      </c>
      <c r="CZ30" s="12" t="s">
        <v>63</v>
      </c>
      <c r="DA30" t="s">
        <v>62</v>
      </c>
      <c r="DB30" s="12" t="s">
        <v>63</v>
      </c>
      <c r="DC30" t="s">
        <v>62</v>
      </c>
      <c r="DD30" s="12" t="s">
        <v>63</v>
      </c>
      <c r="DE30" t="s">
        <v>62</v>
      </c>
      <c r="DF30" s="12" t="s">
        <v>63</v>
      </c>
      <c r="DG30" t="s">
        <v>62</v>
      </c>
      <c r="DH30" s="12" t="s">
        <v>63</v>
      </c>
      <c r="DI30" t="s">
        <v>62</v>
      </c>
      <c r="DJ30" s="12" t="s">
        <v>63</v>
      </c>
      <c r="DK30" t="s">
        <v>62</v>
      </c>
      <c r="DL30" s="12" t="s">
        <v>63</v>
      </c>
      <c r="DM30" t="s">
        <v>62</v>
      </c>
      <c r="DN30" s="12" t="s">
        <v>63</v>
      </c>
      <c r="DO30" t="s">
        <v>62</v>
      </c>
      <c r="DP30" s="12" t="s">
        <v>63</v>
      </c>
      <c r="DQ30" t="s">
        <v>62</v>
      </c>
      <c r="DR30" s="12" t="s">
        <v>63</v>
      </c>
      <c r="DS30" t="s">
        <v>62</v>
      </c>
      <c r="DT30" s="12" t="s">
        <v>63</v>
      </c>
      <c r="DU30" t="s">
        <v>62</v>
      </c>
      <c r="DV30" s="12" t="s">
        <v>63</v>
      </c>
      <c r="DW30" t="s">
        <v>62</v>
      </c>
      <c r="DX30" s="12" t="s">
        <v>63</v>
      </c>
      <c r="DY30" t="s">
        <v>62</v>
      </c>
      <c r="DZ30" s="12" t="s">
        <v>63</v>
      </c>
      <c r="EA30" t="s">
        <v>62</v>
      </c>
      <c r="EB30" s="12" t="s">
        <v>63</v>
      </c>
      <c r="EC30" t="s">
        <v>62</v>
      </c>
      <c r="ED30" s="12" t="s">
        <v>63</v>
      </c>
      <c r="EE30" t="s">
        <v>62</v>
      </c>
      <c r="EF30" s="12" t="s">
        <v>63</v>
      </c>
      <c r="EG30" t="s">
        <v>62</v>
      </c>
      <c r="EH30" s="12" t="s">
        <v>63</v>
      </c>
      <c r="EI30" t="s">
        <v>62</v>
      </c>
      <c r="EJ30" s="12" t="s">
        <v>63</v>
      </c>
      <c r="EK30" t="s">
        <v>62</v>
      </c>
      <c r="EL30" s="12" t="s">
        <v>63</v>
      </c>
      <c r="EM30" t="s">
        <v>62</v>
      </c>
      <c r="EN30" s="12" t="s">
        <v>63</v>
      </c>
      <c r="EO30" t="s">
        <v>62</v>
      </c>
      <c r="EP30" s="12" t="s">
        <v>63</v>
      </c>
      <c r="EQ30" t="s">
        <v>62</v>
      </c>
      <c r="ER30" s="12" t="s">
        <v>63</v>
      </c>
      <c r="ES30" t="s">
        <v>62</v>
      </c>
      <c r="ET30" s="12" t="s">
        <v>63</v>
      </c>
      <c r="EU30" t="s">
        <v>62</v>
      </c>
      <c r="EV30" s="12" t="s">
        <v>63</v>
      </c>
      <c r="EW30" t="s">
        <v>62</v>
      </c>
      <c r="EX30" s="12" t="s">
        <v>63</v>
      </c>
      <c r="EY30" t="s">
        <v>62</v>
      </c>
      <c r="EZ30" s="12" t="s">
        <v>63</v>
      </c>
      <c r="FA30" t="s">
        <v>62</v>
      </c>
      <c r="FB30" s="12" t="s">
        <v>63</v>
      </c>
      <c r="FC30" t="s">
        <v>62</v>
      </c>
      <c r="FD30" s="12" t="s">
        <v>63</v>
      </c>
      <c r="FE30" t="s">
        <v>62</v>
      </c>
      <c r="FF30" s="12" t="s">
        <v>63</v>
      </c>
      <c r="FG30" t="s">
        <v>62</v>
      </c>
      <c r="FH30" s="12" t="s">
        <v>63</v>
      </c>
      <c r="FI30" t="s">
        <v>62</v>
      </c>
      <c r="FJ30" s="12" t="s">
        <v>63</v>
      </c>
      <c r="FK30" t="s">
        <v>62</v>
      </c>
      <c r="FL30" s="12" t="s">
        <v>63</v>
      </c>
      <c r="FM30" t="s">
        <v>62</v>
      </c>
      <c r="FN30" s="12" t="s">
        <v>63</v>
      </c>
      <c r="FO30" t="s">
        <v>62</v>
      </c>
      <c r="FP30" s="12" t="s">
        <v>63</v>
      </c>
      <c r="FQ30" t="s">
        <v>62</v>
      </c>
      <c r="FR30" s="12" t="s">
        <v>63</v>
      </c>
      <c r="FS30" t="s">
        <v>62</v>
      </c>
      <c r="FT30" s="12" t="s">
        <v>63</v>
      </c>
      <c r="FU30" t="s">
        <v>62</v>
      </c>
      <c r="FV30" s="12" t="s">
        <v>63</v>
      </c>
      <c r="FW30" t="s">
        <v>62</v>
      </c>
      <c r="FX30" s="12" t="s">
        <v>63</v>
      </c>
      <c r="FY30" t="s">
        <v>62</v>
      </c>
      <c r="FZ30" s="12" t="s">
        <v>63</v>
      </c>
      <c r="GA30" t="s">
        <v>62</v>
      </c>
      <c r="GB30" s="12" t="s">
        <v>63</v>
      </c>
      <c r="GC30" t="s">
        <v>62</v>
      </c>
      <c r="GD30" s="12" t="s">
        <v>63</v>
      </c>
      <c r="GE30" t="s">
        <v>62</v>
      </c>
      <c r="GF30" s="12" t="s">
        <v>63</v>
      </c>
      <c r="GG30" t="s">
        <v>62</v>
      </c>
      <c r="GH30" s="12" t="s">
        <v>63</v>
      </c>
      <c r="GI30" t="s">
        <v>62</v>
      </c>
      <c r="GJ30" s="12" t="s">
        <v>63</v>
      </c>
      <c r="GK30" t="s">
        <v>62</v>
      </c>
      <c r="GL30" s="12" t="s">
        <v>63</v>
      </c>
      <c r="GM30" t="s">
        <v>62</v>
      </c>
      <c r="GN30" s="12" t="s">
        <v>63</v>
      </c>
      <c r="GO30" t="s">
        <v>62</v>
      </c>
      <c r="GP30" s="12" t="s">
        <v>63</v>
      </c>
      <c r="GQ30" t="s">
        <v>62</v>
      </c>
      <c r="GR30" s="12" t="s">
        <v>63</v>
      </c>
      <c r="GS30" t="s">
        <v>62</v>
      </c>
      <c r="GT30" s="12" t="s">
        <v>63</v>
      </c>
      <c r="GU30" t="s">
        <v>62</v>
      </c>
      <c r="GV30" s="12" t="s">
        <v>63</v>
      </c>
      <c r="GW30" t="s">
        <v>62</v>
      </c>
      <c r="GX30" s="12" t="s">
        <v>63</v>
      </c>
      <c r="GY30" t="s">
        <v>62</v>
      </c>
      <c r="GZ30" s="12" t="s">
        <v>63</v>
      </c>
      <c r="HA30" t="s">
        <v>62</v>
      </c>
      <c r="HB30" s="12" t="s">
        <v>63</v>
      </c>
      <c r="HC30" t="s">
        <v>62</v>
      </c>
      <c r="HD30" s="12" t="s">
        <v>63</v>
      </c>
      <c r="HE30" t="s">
        <v>62</v>
      </c>
      <c r="HF30" s="12" t="s">
        <v>63</v>
      </c>
      <c r="HG30" t="s">
        <v>62</v>
      </c>
      <c r="HH30" s="12" t="s">
        <v>63</v>
      </c>
      <c r="HI30" t="s">
        <v>62</v>
      </c>
      <c r="HJ30" s="12" t="s">
        <v>63</v>
      </c>
      <c r="HK30" t="s">
        <v>62</v>
      </c>
      <c r="HL30" s="12" t="s">
        <v>63</v>
      </c>
      <c r="HM30" t="s">
        <v>62</v>
      </c>
      <c r="HN30" s="12" t="s">
        <v>63</v>
      </c>
      <c r="HO30" t="s">
        <v>62</v>
      </c>
      <c r="HP30" s="12" t="s">
        <v>63</v>
      </c>
      <c r="HQ30" t="s">
        <v>62</v>
      </c>
      <c r="HR30" s="12" t="s">
        <v>63</v>
      </c>
      <c r="HS30" t="s">
        <v>62</v>
      </c>
      <c r="HT30" s="12" t="s">
        <v>63</v>
      </c>
      <c r="HU30" t="s">
        <v>62</v>
      </c>
      <c r="HV30" s="12" t="s">
        <v>63</v>
      </c>
      <c r="HW30" t="s">
        <v>62</v>
      </c>
      <c r="HX30" s="12" t="s">
        <v>63</v>
      </c>
      <c r="HY30" t="s">
        <v>62</v>
      </c>
      <c r="HZ30" s="12" t="s">
        <v>63</v>
      </c>
      <c r="IA30" t="s">
        <v>62</v>
      </c>
      <c r="IB30" s="12" t="s">
        <v>63</v>
      </c>
      <c r="IC30" t="s">
        <v>62</v>
      </c>
      <c r="ID30" s="12" t="s">
        <v>63</v>
      </c>
      <c r="IE30" t="s">
        <v>62</v>
      </c>
      <c r="IF30" s="12" t="s">
        <v>63</v>
      </c>
      <c r="IG30" t="s">
        <v>62</v>
      </c>
      <c r="IH30" s="12" t="s">
        <v>63</v>
      </c>
      <c r="II30" t="s">
        <v>62</v>
      </c>
      <c r="IJ30" s="12" t="s">
        <v>63</v>
      </c>
      <c r="IK30" t="s">
        <v>62</v>
      </c>
      <c r="IL30" s="12" t="s">
        <v>63</v>
      </c>
      <c r="IM30" t="s">
        <v>62</v>
      </c>
      <c r="IN30" s="12" t="s">
        <v>63</v>
      </c>
      <c r="IO30" t="s">
        <v>62</v>
      </c>
      <c r="IP30" s="12" t="s">
        <v>63</v>
      </c>
      <c r="IQ30" t="s">
        <v>62</v>
      </c>
      <c r="IR30" s="12" t="s">
        <v>63</v>
      </c>
      <c r="IS30" t="s">
        <v>62</v>
      </c>
      <c r="IT30" s="12" t="s">
        <v>63</v>
      </c>
      <c r="IU30" t="s">
        <v>62</v>
      </c>
      <c r="IV30" s="12" t="s">
        <v>63</v>
      </c>
    </row>
    <row r="32" spans="1:256" x14ac:dyDescent="0.2">
      <c r="A32" t="s">
        <v>137</v>
      </c>
      <c r="B32" s="12" t="s">
        <v>138</v>
      </c>
      <c r="C32" t="s">
        <v>30</v>
      </c>
      <c r="D32" s="12" t="s">
        <v>61</v>
      </c>
      <c r="E32" t="s">
        <v>30</v>
      </c>
      <c r="F32" s="12" t="s">
        <v>61</v>
      </c>
      <c r="G32" t="s">
        <v>30</v>
      </c>
      <c r="H32" s="12" t="s">
        <v>61</v>
      </c>
      <c r="I32" t="s">
        <v>30</v>
      </c>
      <c r="J32" s="12" t="s">
        <v>61</v>
      </c>
      <c r="K32" t="s">
        <v>30</v>
      </c>
      <c r="L32" s="12" t="s">
        <v>61</v>
      </c>
      <c r="M32" t="s">
        <v>30</v>
      </c>
      <c r="N32" s="12" t="s">
        <v>61</v>
      </c>
      <c r="O32" t="s">
        <v>30</v>
      </c>
      <c r="P32" s="12" t="s">
        <v>61</v>
      </c>
      <c r="Q32" t="s">
        <v>30</v>
      </c>
      <c r="R32" s="12" t="s">
        <v>61</v>
      </c>
      <c r="S32" t="s">
        <v>30</v>
      </c>
      <c r="T32" s="12" t="s">
        <v>61</v>
      </c>
      <c r="U32" t="s">
        <v>30</v>
      </c>
      <c r="V32" s="12" t="s">
        <v>61</v>
      </c>
      <c r="W32" t="s">
        <v>30</v>
      </c>
      <c r="X32" s="12" t="s">
        <v>61</v>
      </c>
      <c r="Y32" t="s">
        <v>30</v>
      </c>
      <c r="Z32" s="12" t="s">
        <v>61</v>
      </c>
      <c r="AA32" t="s">
        <v>30</v>
      </c>
      <c r="AB32" s="12" t="s">
        <v>61</v>
      </c>
      <c r="AC32" t="s">
        <v>30</v>
      </c>
      <c r="AD32" s="12" t="s">
        <v>61</v>
      </c>
      <c r="AE32" t="s">
        <v>30</v>
      </c>
      <c r="AF32" s="12" t="s">
        <v>61</v>
      </c>
      <c r="AG32" t="s">
        <v>30</v>
      </c>
      <c r="AH32" s="12" t="s">
        <v>61</v>
      </c>
      <c r="AI32" t="s">
        <v>30</v>
      </c>
      <c r="AJ32" s="12" t="s">
        <v>61</v>
      </c>
      <c r="AK32" t="s">
        <v>30</v>
      </c>
      <c r="AL32" s="12" t="s">
        <v>61</v>
      </c>
      <c r="AM32" t="s">
        <v>30</v>
      </c>
      <c r="AN32" s="12" t="s">
        <v>61</v>
      </c>
      <c r="AO32" t="s">
        <v>30</v>
      </c>
      <c r="AP32" s="12" t="s">
        <v>61</v>
      </c>
      <c r="AQ32" t="s">
        <v>30</v>
      </c>
      <c r="AR32" s="12" t="s">
        <v>61</v>
      </c>
      <c r="AS32" t="s">
        <v>30</v>
      </c>
      <c r="AT32" s="12" t="s">
        <v>61</v>
      </c>
      <c r="AU32" t="s">
        <v>30</v>
      </c>
      <c r="AV32" s="12" t="s">
        <v>61</v>
      </c>
      <c r="AW32" t="s">
        <v>30</v>
      </c>
      <c r="AX32" s="12" t="s">
        <v>61</v>
      </c>
      <c r="AY32" t="s">
        <v>30</v>
      </c>
      <c r="AZ32" s="12" t="s">
        <v>61</v>
      </c>
      <c r="BA32" t="s">
        <v>30</v>
      </c>
      <c r="BB32" s="12" t="s">
        <v>61</v>
      </c>
      <c r="BC32" t="s">
        <v>30</v>
      </c>
      <c r="BD32" s="12" t="s">
        <v>61</v>
      </c>
      <c r="BE32" t="s">
        <v>30</v>
      </c>
      <c r="BF32" s="12" t="s">
        <v>61</v>
      </c>
      <c r="BG32" t="s">
        <v>30</v>
      </c>
      <c r="BH32" s="12" t="s">
        <v>61</v>
      </c>
      <c r="BI32" t="s">
        <v>30</v>
      </c>
      <c r="BJ32" s="12" t="s">
        <v>61</v>
      </c>
      <c r="BK32" t="s">
        <v>30</v>
      </c>
      <c r="BL32" s="12" t="s">
        <v>61</v>
      </c>
      <c r="BM32" t="s">
        <v>30</v>
      </c>
      <c r="BN32" s="12" t="s">
        <v>61</v>
      </c>
      <c r="BO32" t="s">
        <v>30</v>
      </c>
      <c r="BP32" s="12" t="s">
        <v>61</v>
      </c>
      <c r="BQ32" t="s">
        <v>30</v>
      </c>
      <c r="BR32" s="12" t="s">
        <v>61</v>
      </c>
      <c r="BS32" t="s">
        <v>30</v>
      </c>
      <c r="BT32" s="12" t="s">
        <v>61</v>
      </c>
      <c r="BU32" t="s">
        <v>30</v>
      </c>
      <c r="BV32" s="12" t="s">
        <v>61</v>
      </c>
      <c r="BW32" t="s">
        <v>30</v>
      </c>
      <c r="BX32" s="12" t="s">
        <v>61</v>
      </c>
      <c r="BY32" t="s">
        <v>30</v>
      </c>
      <c r="BZ32" s="12" t="s">
        <v>61</v>
      </c>
      <c r="CA32" t="s">
        <v>30</v>
      </c>
      <c r="CB32" s="12" t="s">
        <v>61</v>
      </c>
      <c r="CC32" t="s">
        <v>30</v>
      </c>
      <c r="CD32" s="12" t="s">
        <v>61</v>
      </c>
      <c r="CE32" t="s">
        <v>30</v>
      </c>
      <c r="CF32" s="12" t="s">
        <v>61</v>
      </c>
      <c r="CG32" t="s">
        <v>30</v>
      </c>
      <c r="CH32" s="12" t="s">
        <v>61</v>
      </c>
      <c r="CI32" t="s">
        <v>30</v>
      </c>
      <c r="CJ32" s="12" t="s">
        <v>61</v>
      </c>
      <c r="CK32" t="s">
        <v>30</v>
      </c>
      <c r="CL32" s="12" t="s">
        <v>61</v>
      </c>
      <c r="CM32" t="s">
        <v>30</v>
      </c>
      <c r="CN32" s="12" t="s">
        <v>61</v>
      </c>
      <c r="CO32" t="s">
        <v>30</v>
      </c>
      <c r="CP32" s="12" t="s">
        <v>61</v>
      </c>
      <c r="CQ32" t="s">
        <v>30</v>
      </c>
      <c r="CR32" s="12" t="s">
        <v>61</v>
      </c>
      <c r="CS32" t="s">
        <v>30</v>
      </c>
      <c r="CT32" s="12" t="s">
        <v>61</v>
      </c>
      <c r="CU32" t="s">
        <v>30</v>
      </c>
      <c r="CV32" s="12" t="s">
        <v>61</v>
      </c>
      <c r="CW32" t="s">
        <v>30</v>
      </c>
      <c r="CX32" s="12" t="s">
        <v>61</v>
      </c>
      <c r="CY32" t="s">
        <v>30</v>
      </c>
      <c r="CZ32" s="12" t="s">
        <v>61</v>
      </c>
      <c r="DA32" t="s">
        <v>30</v>
      </c>
      <c r="DB32" s="12" t="s">
        <v>61</v>
      </c>
      <c r="DC32" t="s">
        <v>30</v>
      </c>
      <c r="DD32" s="12" t="s">
        <v>61</v>
      </c>
      <c r="DE32" t="s">
        <v>30</v>
      </c>
      <c r="DF32" s="12" t="s">
        <v>61</v>
      </c>
      <c r="DG32" t="s">
        <v>30</v>
      </c>
      <c r="DH32" s="12" t="s">
        <v>61</v>
      </c>
      <c r="DI32" t="s">
        <v>30</v>
      </c>
      <c r="DJ32" s="12" t="s">
        <v>61</v>
      </c>
      <c r="DK32" t="s">
        <v>30</v>
      </c>
      <c r="DL32" s="12" t="s">
        <v>61</v>
      </c>
      <c r="DM32" t="s">
        <v>30</v>
      </c>
      <c r="DN32" s="12" t="s">
        <v>61</v>
      </c>
      <c r="DO32" t="s">
        <v>30</v>
      </c>
      <c r="DP32" s="12" t="s">
        <v>61</v>
      </c>
      <c r="DQ32" t="s">
        <v>30</v>
      </c>
      <c r="DR32" s="12" t="s">
        <v>61</v>
      </c>
      <c r="DS32" t="s">
        <v>30</v>
      </c>
      <c r="DT32" s="12" t="s">
        <v>61</v>
      </c>
      <c r="DU32" t="s">
        <v>30</v>
      </c>
      <c r="DV32" s="12" t="s">
        <v>61</v>
      </c>
      <c r="DW32" t="s">
        <v>30</v>
      </c>
      <c r="DX32" s="12" t="s">
        <v>61</v>
      </c>
      <c r="DY32" t="s">
        <v>30</v>
      </c>
      <c r="DZ32" s="12" t="s">
        <v>61</v>
      </c>
      <c r="EA32" t="s">
        <v>30</v>
      </c>
      <c r="EB32" s="12" t="s">
        <v>61</v>
      </c>
      <c r="EC32" t="s">
        <v>30</v>
      </c>
      <c r="ED32" s="12" t="s">
        <v>61</v>
      </c>
      <c r="EE32" t="s">
        <v>30</v>
      </c>
      <c r="EF32" s="12" t="s">
        <v>61</v>
      </c>
      <c r="EG32" t="s">
        <v>30</v>
      </c>
      <c r="EH32" s="12" t="s">
        <v>61</v>
      </c>
      <c r="EI32" t="s">
        <v>30</v>
      </c>
      <c r="EJ32" s="12" t="s">
        <v>61</v>
      </c>
      <c r="EK32" t="s">
        <v>30</v>
      </c>
      <c r="EL32" s="12" t="s">
        <v>61</v>
      </c>
      <c r="EM32" t="s">
        <v>30</v>
      </c>
      <c r="EN32" s="12" t="s">
        <v>61</v>
      </c>
      <c r="EO32" t="s">
        <v>30</v>
      </c>
      <c r="EP32" s="12" t="s">
        <v>61</v>
      </c>
      <c r="EQ32" t="s">
        <v>30</v>
      </c>
      <c r="ER32" s="12" t="s">
        <v>61</v>
      </c>
      <c r="ES32" t="s">
        <v>30</v>
      </c>
      <c r="ET32" s="12" t="s">
        <v>61</v>
      </c>
      <c r="EU32" t="s">
        <v>30</v>
      </c>
      <c r="EV32" s="12" t="s">
        <v>61</v>
      </c>
      <c r="EW32" t="s">
        <v>30</v>
      </c>
      <c r="EX32" s="12" t="s">
        <v>61</v>
      </c>
      <c r="EY32" t="s">
        <v>30</v>
      </c>
      <c r="EZ32" s="12" t="s">
        <v>61</v>
      </c>
      <c r="FA32" t="s">
        <v>30</v>
      </c>
      <c r="FB32" s="12" t="s">
        <v>61</v>
      </c>
      <c r="FC32" t="s">
        <v>30</v>
      </c>
      <c r="FD32" s="12" t="s">
        <v>61</v>
      </c>
      <c r="FE32" t="s">
        <v>30</v>
      </c>
      <c r="FF32" s="12" t="s">
        <v>61</v>
      </c>
      <c r="FG32" t="s">
        <v>30</v>
      </c>
      <c r="FH32" s="12" t="s">
        <v>61</v>
      </c>
      <c r="FI32" t="s">
        <v>30</v>
      </c>
      <c r="FJ32" s="12" t="s">
        <v>61</v>
      </c>
      <c r="FK32" t="s">
        <v>30</v>
      </c>
      <c r="FL32" s="12" t="s">
        <v>61</v>
      </c>
      <c r="FM32" t="s">
        <v>30</v>
      </c>
      <c r="FN32" s="12" t="s">
        <v>61</v>
      </c>
      <c r="FO32" t="s">
        <v>30</v>
      </c>
      <c r="FP32" s="12" t="s">
        <v>61</v>
      </c>
      <c r="FQ32" t="s">
        <v>30</v>
      </c>
      <c r="FR32" s="12" t="s">
        <v>61</v>
      </c>
      <c r="FS32" t="s">
        <v>30</v>
      </c>
      <c r="FT32" s="12" t="s">
        <v>61</v>
      </c>
      <c r="FU32" t="s">
        <v>30</v>
      </c>
      <c r="FV32" s="12" t="s">
        <v>61</v>
      </c>
      <c r="FW32" t="s">
        <v>30</v>
      </c>
      <c r="FX32" s="12" t="s">
        <v>61</v>
      </c>
      <c r="FY32" t="s">
        <v>30</v>
      </c>
      <c r="FZ32" s="12" t="s">
        <v>61</v>
      </c>
      <c r="GA32" t="s">
        <v>30</v>
      </c>
      <c r="GB32" s="12" t="s">
        <v>61</v>
      </c>
      <c r="GC32" t="s">
        <v>30</v>
      </c>
      <c r="GD32" s="12" t="s">
        <v>61</v>
      </c>
      <c r="GE32" t="s">
        <v>30</v>
      </c>
      <c r="GF32" s="12" t="s">
        <v>61</v>
      </c>
      <c r="GG32" t="s">
        <v>30</v>
      </c>
      <c r="GH32" s="12" t="s">
        <v>61</v>
      </c>
      <c r="GI32" t="s">
        <v>30</v>
      </c>
      <c r="GJ32" s="12" t="s">
        <v>61</v>
      </c>
      <c r="GK32" t="s">
        <v>30</v>
      </c>
      <c r="GL32" s="12" t="s">
        <v>61</v>
      </c>
      <c r="GM32" t="s">
        <v>30</v>
      </c>
      <c r="GN32" s="12" t="s">
        <v>61</v>
      </c>
      <c r="GO32" t="s">
        <v>30</v>
      </c>
      <c r="GP32" s="12" t="s">
        <v>61</v>
      </c>
      <c r="GQ32" t="s">
        <v>30</v>
      </c>
      <c r="GR32" s="12" t="s">
        <v>61</v>
      </c>
      <c r="GS32" t="s">
        <v>30</v>
      </c>
      <c r="GT32" s="12" t="s">
        <v>61</v>
      </c>
      <c r="GU32" t="s">
        <v>30</v>
      </c>
      <c r="GV32" s="12" t="s">
        <v>61</v>
      </c>
      <c r="GW32" t="s">
        <v>30</v>
      </c>
      <c r="GX32" s="12" t="s">
        <v>61</v>
      </c>
      <c r="GY32" t="s">
        <v>30</v>
      </c>
      <c r="GZ32" s="12" t="s">
        <v>61</v>
      </c>
      <c r="HA32" t="s">
        <v>30</v>
      </c>
      <c r="HB32" s="12" t="s">
        <v>61</v>
      </c>
      <c r="HC32" t="s">
        <v>30</v>
      </c>
      <c r="HD32" s="12" t="s">
        <v>61</v>
      </c>
      <c r="HE32" t="s">
        <v>30</v>
      </c>
      <c r="HF32" s="12" t="s">
        <v>61</v>
      </c>
      <c r="HG32" t="s">
        <v>30</v>
      </c>
      <c r="HH32" s="12" t="s">
        <v>61</v>
      </c>
      <c r="HI32" t="s">
        <v>30</v>
      </c>
      <c r="HJ32" s="12" t="s">
        <v>61</v>
      </c>
      <c r="HK32" t="s">
        <v>30</v>
      </c>
      <c r="HL32" s="12" t="s">
        <v>61</v>
      </c>
      <c r="HM32" t="s">
        <v>30</v>
      </c>
      <c r="HN32" s="12" t="s">
        <v>61</v>
      </c>
      <c r="HO32" t="s">
        <v>30</v>
      </c>
      <c r="HP32" s="12" t="s">
        <v>61</v>
      </c>
      <c r="HQ32" t="s">
        <v>30</v>
      </c>
      <c r="HR32" s="12" t="s">
        <v>61</v>
      </c>
      <c r="HS32" t="s">
        <v>30</v>
      </c>
      <c r="HT32" s="12" t="s">
        <v>61</v>
      </c>
      <c r="HU32" t="s">
        <v>30</v>
      </c>
      <c r="HV32" s="12" t="s">
        <v>61</v>
      </c>
      <c r="HW32" t="s">
        <v>30</v>
      </c>
      <c r="HX32" s="12" t="s">
        <v>61</v>
      </c>
      <c r="HY32" t="s">
        <v>30</v>
      </c>
      <c r="HZ32" s="12" t="s">
        <v>61</v>
      </c>
      <c r="IA32" t="s">
        <v>30</v>
      </c>
      <c r="IB32" s="12" t="s">
        <v>61</v>
      </c>
      <c r="IC32" t="s">
        <v>30</v>
      </c>
      <c r="ID32" s="12" t="s">
        <v>61</v>
      </c>
      <c r="IE32" t="s">
        <v>30</v>
      </c>
      <c r="IF32" s="12" t="s">
        <v>61</v>
      </c>
      <c r="IG32" t="s">
        <v>30</v>
      </c>
      <c r="IH32" s="12" t="s">
        <v>61</v>
      </c>
      <c r="II32" t="s">
        <v>30</v>
      </c>
      <c r="IJ32" s="12" t="s">
        <v>61</v>
      </c>
      <c r="IK32" t="s">
        <v>30</v>
      </c>
      <c r="IL32" s="12" t="s">
        <v>61</v>
      </c>
      <c r="IM32" t="s">
        <v>30</v>
      </c>
      <c r="IN32" s="12" t="s">
        <v>61</v>
      </c>
      <c r="IO32" t="s">
        <v>30</v>
      </c>
      <c r="IP32" s="12" t="s">
        <v>61</v>
      </c>
      <c r="IQ32" t="s">
        <v>30</v>
      </c>
      <c r="IR32" s="12" t="s">
        <v>61</v>
      </c>
      <c r="IS32" t="s">
        <v>30</v>
      </c>
      <c r="IT32" s="12" t="s">
        <v>61</v>
      </c>
      <c r="IU32" t="s">
        <v>30</v>
      </c>
      <c r="IV32" s="12" t="s">
        <v>61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77"/>
  <sheetViews>
    <sheetView view="pageBreakPreview" topLeftCell="A90" zoomScale="90" zoomScaleNormal="75" zoomScaleSheetLayoutView="90" workbookViewId="0">
      <selection activeCell="B107" sqref="B107"/>
    </sheetView>
  </sheetViews>
  <sheetFormatPr defaultColWidth="9" defaultRowHeight="19" x14ac:dyDescent="0.3"/>
  <cols>
    <col min="1" max="1" width="6.08984375" style="2" bestFit="1" customWidth="1"/>
    <col min="2" max="2" width="32.26953125" style="2" customWidth="1"/>
    <col min="3" max="3" width="8.6328125" style="2" bestFit="1" customWidth="1"/>
    <col min="4" max="4" width="14.90625" style="2" customWidth="1"/>
    <col min="5" max="5" width="9" style="3"/>
    <col min="6" max="6" width="27.90625" style="13" customWidth="1"/>
    <col min="7" max="8" width="9" style="3"/>
    <col min="9" max="16384" width="9" style="2"/>
  </cols>
  <sheetData>
    <row r="1" spans="1:6" ht="11.25" customHeight="1" x14ac:dyDescent="0.3">
      <c r="B1" s="2" t="s">
        <v>86</v>
      </c>
    </row>
    <row r="2" spans="1:6" x14ac:dyDescent="0.3">
      <c r="A2" s="1">
        <v>1</v>
      </c>
      <c r="B2" s="22" t="s">
        <v>66</v>
      </c>
      <c r="D2" s="25"/>
      <c r="F2" s="25"/>
    </row>
    <row r="3" spans="1:6" ht="11.25" customHeight="1" x14ac:dyDescent="0.3">
      <c r="A3" s="3"/>
      <c r="B3" s="22"/>
    </row>
    <row r="4" spans="1:6" x14ac:dyDescent="0.3">
      <c r="A4" s="1">
        <v>2</v>
      </c>
      <c r="B4" s="22" t="s">
        <v>90</v>
      </c>
      <c r="D4" s="22"/>
      <c r="F4" s="25"/>
    </row>
    <row r="5" spans="1:6" ht="11.25" customHeight="1" x14ac:dyDescent="0.3">
      <c r="A5" s="3"/>
    </row>
    <row r="6" spans="1:6" x14ac:dyDescent="0.3">
      <c r="A6" s="1">
        <v>3</v>
      </c>
      <c r="B6" s="22" t="s">
        <v>80</v>
      </c>
      <c r="D6" s="22"/>
      <c r="F6" s="25"/>
    </row>
    <row r="7" spans="1:6" ht="11.25" customHeight="1" x14ac:dyDescent="0.3">
      <c r="A7" s="3"/>
    </row>
    <row r="8" spans="1:6" x14ac:dyDescent="0.3">
      <c r="A8" s="1">
        <v>4</v>
      </c>
      <c r="B8" s="22" t="s">
        <v>20</v>
      </c>
      <c r="D8" s="22"/>
      <c r="F8" s="22"/>
    </row>
    <row r="9" spans="1:6" ht="11.25" customHeight="1" x14ac:dyDescent="0.3">
      <c r="A9" s="3"/>
    </row>
    <row r="10" spans="1:6" x14ac:dyDescent="0.3">
      <c r="A10" s="1">
        <v>5</v>
      </c>
      <c r="B10" s="22" t="s">
        <v>43</v>
      </c>
      <c r="D10" s="25"/>
      <c r="F10" s="25"/>
    </row>
    <row r="11" spans="1:6" ht="11.25" customHeight="1" x14ac:dyDescent="0.3">
      <c r="A11" s="3"/>
      <c r="B11" s="25"/>
    </row>
    <row r="12" spans="1:6" x14ac:dyDescent="0.3">
      <c r="A12" s="1">
        <v>6</v>
      </c>
      <c r="B12" s="22" t="s">
        <v>176</v>
      </c>
      <c r="D12" s="22"/>
      <c r="F12" s="22"/>
    </row>
    <row r="13" spans="1:6" ht="11.25" customHeight="1" x14ac:dyDescent="0.3">
      <c r="A13" s="3"/>
    </row>
    <row r="14" spans="1:6" x14ac:dyDescent="0.3">
      <c r="A14" s="1">
        <v>7</v>
      </c>
      <c r="B14" s="22" t="s">
        <v>166</v>
      </c>
      <c r="D14" s="22"/>
      <c r="F14" s="25"/>
    </row>
    <row r="15" spans="1:6" ht="11.25" customHeight="1" x14ac:dyDescent="0.3">
      <c r="A15" s="3"/>
      <c r="B15" s="2" t="s">
        <v>141</v>
      </c>
      <c r="D15" s="25"/>
    </row>
    <row r="16" spans="1:6" x14ac:dyDescent="0.3">
      <c r="A16" s="1">
        <v>8</v>
      </c>
      <c r="B16" s="22" t="s">
        <v>69</v>
      </c>
      <c r="D16" s="22"/>
      <c r="F16" s="25"/>
    </row>
    <row r="17" spans="1:6" ht="11.25" customHeight="1" x14ac:dyDescent="0.3">
      <c r="A17" s="3"/>
      <c r="D17" s="22"/>
    </row>
    <row r="18" spans="1:6" x14ac:dyDescent="0.3">
      <c r="A18" s="1">
        <v>9</v>
      </c>
      <c r="B18" s="22" t="s">
        <v>41</v>
      </c>
      <c r="D18" s="25"/>
      <c r="F18" s="22"/>
    </row>
    <row r="19" spans="1:6" ht="11.25" customHeight="1" x14ac:dyDescent="0.3">
      <c r="A19" s="3"/>
    </row>
    <row r="20" spans="1:6" x14ac:dyDescent="0.3">
      <c r="A20" s="1">
        <v>10</v>
      </c>
      <c r="B20" s="22" t="s">
        <v>47</v>
      </c>
      <c r="D20" s="22"/>
      <c r="F20" s="22"/>
    </row>
    <row r="21" spans="1:6" ht="11.25" customHeight="1" x14ac:dyDescent="0.2">
      <c r="A21" s="3"/>
      <c r="F21" s="2"/>
    </row>
    <row r="22" spans="1:6" x14ac:dyDescent="0.3">
      <c r="A22" s="1">
        <v>11</v>
      </c>
      <c r="B22" s="22" t="s">
        <v>108</v>
      </c>
      <c r="D22" s="22"/>
      <c r="F22" s="22"/>
    </row>
    <row r="23" spans="1:6" ht="11.25" customHeight="1" x14ac:dyDescent="0.2">
      <c r="A23" s="3"/>
      <c r="F23" s="2"/>
    </row>
    <row r="24" spans="1:6" x14ac:dyDescent="0.3">
      <c r="A24" s="1">
        <v>12</v>
      </c>
      <c r="B24" s="22" t="s">
        <v>171</v>
      </c>
      <c r="D24" s="22"/>
      <c r="F24" s="25"/>
    </row>
    <row r="25" spans="1:6" ht="11.25" customHeight="1" x14ac:dyDescent="0.2">
      <c r="A25" s="3"/>
      <c r="B25" s="30"/>
      <c r="F25" s="2"/>
    </row>
    <row r="26" spans="1:6" x14ac:dyDescent="0.3">
      <c r="A26" s="1">
        <v>13</v>
      </c>
      <c r="B26" s="22" t="s">
        <v>174</v>
      </c>
      <c r="D26" s="31"/>
      <c r="F26" s="25"/>
    </row>
    <row r="27" spans="1:6" ht="11.25" customHeight="1" x14ac:dyDescent="0.2">
      <c r="A27" s="3"/>
      <c r="B27" s="22"/>
      <c r="D27" s="32"/>
      <c r="F27" s="2"/>
    </row>
    <row r="28" spans="1:6" x14ac:dyDescent="0.3">
      <c r="A28" s="1">
        <v>14</v>
      </c>
      <c r="B28" s="22" t="s">
        <v>163</v>
      </c>
      <c r="D28" s="31"/>
      <c r="F28" s="22"/>
    </row>
    <row r="29" spans="1:6" ht="11.25" customHeight="1" x14ac:dyDescent="0.2">
      <c r="A29" s="3"/>
      <c r="B29" s="2" t="s">
        <v>142</v>
      </c>
      <c r="D29" s="32"/>
      <c r="F29" s="2"/>
    </row>
    <row r="30" spans="1:6" x14ac:dyDescent="0.3">
      <c r="A30" s="1">
        <v>15</v>
      </c>
      <c r="B30" s="22" t="s">
        <v>70</v>
      </c>
      <c r="D30" s="33"/>
      <c r="F30" s="22"/>
    </row>
    <row r="31" spans="1:6" ht="11.25" customHeight="1" x14ac:dyDescent="0.2">
      <c r="A31" s="3"/>
      <c r="B31" s="22"/>
      <c r="D31" s="32"/>
      <c r="F31" s="2"/>
    </row>
    <row r="32" spans="1:6" x14ac:dyDescent="0.3">
      <c r="A32" s="1">
        <v>16</v>
      </c>
      <c r="B32" s="22" t="s">
        <v>155</v>
      </c>
      <c r="D32" s="33"/>
      <c r="F32" s="22"/>
    </row>
    <row r="33" spans="1:6" ht="11.25" customHeight="1" x14ac:dyDescent="0.3">
      <c r="A33" s="3"/>
      <c r="D33" s="31"/>
    </row>
    <row r="34" spans="1:6" x14ac:dyDescent="0.3">
      <c r="A34" s="1">
        <v>17</v>
      </c>
      <c r="B34" s="22" t="s">
        <v>46</v>
      </c>
      <c r="D34" s="33"/>
      <c r="F34" s="25"/>
    </row>
    <row r="35" spans="1:6" ht="11.25" customHeight="1" x14ac:dyDescent="0.3">
      <c r="A35" s="3"/>
      <c r="D35" s="34"/>
    </row>
    <row r="36" spans="1:6" x14ac:dyDescent="0.3">
      <c r="A36" s="1">
        <v>18</v>
      </c>
      <c r="B36" s="22" t="s">
        <v>92</v>
      </c>
      <c r="D36" s="33"/>
      <c r="F36" s="22"/>
    </row>
    <row r="37" spans="1:6" ht="11.25" customHeight="1" x14ac:dyDescent="0.3">
      <c r="A37" s="3"/>
      <c r="B37" s="25"/>
      <c r="D37" s="34"/>
      <c r="F37" s="2"/>
    </row>
    <row r="38" spans="1:6" x14ac:dyDescent="0.3">
      <c r="A38" s="1">
        <v>19</v>
      </c>
      <c r="B38" s="22" t="s">
        <v>28</v>
      </c>
      <c r="D38" s="33"/>
      <c r="F38" s="22"/>
    </row>
    <row r="39" spans="1:6" ht="11.25" customHeight="1" x14ac:dyDescent="0.3">
      <c r="A39" s="3"/>
      <c r="D39" s="34"/>
    </row>
    <row r="40" spans="1:6" x14ac:dyDescent="0.3">
      <c r="A40" s="1">
        <v>20</v>
      </c>
      <c r="B40" s="22" t="s">
        <v>79</v>
      </c>
      <c r="D40" s="31"/>
      <c r="F40" s="22"/>
    </row>
    <row r="41" spans="1:6" ht="11.25" customHeight="1" x14ac:dyDescent="0.3">
      <c r="A41" s="3"/>
      <c r="D41" s="34"/>
      <c r="F41" s="2"/>
    </row>
    <row r="42" spans="1:6" x14ac:dyDescent="0.3">
      <c r="A42" s="1">
        <v>21</v>
      </c>
      <c r="B42" s="22" t="s">
        <v>162</v>
      </c>
      <c r="D42" s="33"/>
      <c r="F42" s="22"/>
    </row>
    <row r="43" spans="1:6" ht="11.25" customHeight="1" x14ac:dyDescent="0.3">
      <c r="A43" s="3"/>
      <c r="B43" s="2" t="s">
        <v>143</v>
      </c>
      <c r="D43" s="34"/>
    </row>
    <row r="44" spans="1:6" x14ac:dyDescent="0.3">
      <c r="A44" s="1">
        <v>22</v>
      </c>
      <c r="B44" s="22" t="s">
        <v>74</v>
      </c>
      <c r="D44" s="31"/>
      <c r="F44" s="22"/>
    </row>
    <row r="45" spans="1:6" ht="11.25" customHeight="1" x14ac:dyDescent="0.3">
      <c r="A45" s="3"/>
      <c r="D45" s="34"/>
    </row>
    <row r="46" spans="1:6" x14ac:dyDescent="0.3">
      <c r="A46" s="1">
        <v>23</v>
      </c>
      <c r="B46" s="22" t="s">
        <v>154</v>
      </c>
      <c r="D46" s="33"/>
      <c r="F46" s="22"/>
    </row>
    <row r="47" spans="1:6" ht="11.25" customHeight="1" x14ac:dyDescent="0.3">
      <c r="A47" s="3"/>
      <c r="D47" s="34"/>
    </row>
    <row r="48" spans="1:6" x14ac:dyDescent="0.3">
      <c r="A48" s="1">
        <v>24</v>
      </c>
      <c r="B48" s="22" t="s">
        <v>110</v>
      </c>
      <c r="D48" s="31"/>
      <c r="F48" s="22"/>
    </row>
    <row r="49" spans="1:6" ht="11.25" customHeight="1" x14ac:dyDescent="0.3">
      <c r="A49" s="3"/>
      <c r="D49" s="34"/>
    </row>
    <row r="50" spans="1:6" x14ac:dyDescent="0.3">
      <c r="A50" s="1">
        <v>25</v>
      </c>
      <c r="B50" s="22" t="s">
        <v>116</v>
      </c>
      <c r="D50" s="31"/>
      <c r="F50" s="22"/>
    </row>
    <row r="51" spans="1:6" ht="11.25" customHeight="1" x14ac:dyDescent="0.3">
      <c r="A51" s="3"/>
      <c r="D51" s="32"/>
    </row>
    <row r="52" spans="1:6" x14ac:dyDescent="0.3">
      <c r="A52" s="1">
        <v>26</v>
      </c>
      <c r="B52" s="22" t="s">
        <v>65</v>
      </c>
      <c r="D52" s="31"/>
      <c r="F52" s="22"/>
    </row>
    <row r="53" spans="1:6" ht="11.25" customHeight="1" x14ac:dyDescent="0.3">
      <c r="A53" s="3"/>
      <c r="D53" s="34"/>
    </row>
    <row r="54" spans="1:6" x14ac:dyDescent="0.3">
      <c r="A54" s="1">
        <v>27</v>
      </c>
      <c r="B54" s="22" t="s">
        <v>117</v>
      </c>
      <c r="C54" s="1"/>
      <c r="D54" s="31"/>
      <c r="F54" s="22"/>
    </row>
    <row r="55" spans="1:6" ht="11.25" customHeight="1" x14ac:dyDescent="0.3">
      <c r="A55" s="3"/>
      <c r="D55" s="32"/>
    </row>
    <row r="56" spans="1:6" x14ac:dyDescent="0.3">
      <c r="A56" s="1">
        <v>28</v>
      </c>
      <c r="B56" s="22" t="s">
        <v>165</v>
      </c>
      <c r="C56" s="1"/>
      <c r="D56" s="31"/>
      <c r="F56" s="22"/>
    </row>
    <row r="57" spans="1:6" ht="11.25" customHeight="1" x14ac:dyDescent="0.3">
      <c r="A57" s="3"/>
      <c r="B57" s="2" t="s">
        <v>144</v>
      </c>
      <c r="D57" s="32"/>
      <c r="F57" s="25"/>
    </row>
    <row r="58" spans="1:6" x14ac:dyDescent="0.3">
      <c r="A58" s="1">
        <v>29</v>
      </c>
      <c r="B58" s="22" t="s">
        <v>87</v>
      </c>
      <c r="C58" s="1"/>
      <c r="D58" s="31"/>
      <c r="F58" s="22"/>
    </row>
    <row r="59" spans="1:6" ht="11.25" customHeight="1" x14ac:dyDescent="0.2">
      <c r="A59" s="3"/>
      <c r="B59" s="32"/>
      <c r="D59" s="32"/>
      <c r="F59" s="22"/>
    </row>
    <row r="60" spans="1:6" x14ac:dyDescent="0.3">
      <c r="A60" s="1">
        <v>30</v>
      </c>
      <c r="B60" s="22" t="s">
        <v>157</v>
      </c>
      <c r="C60" s="1"/>
      <c r="D60" s="31"/>
      <c r="F60" s="29"/>
    </row>
    <row r="61" spans="1:6" ht="11.25" customHeight="1" x14ac:dyDescent="0.3">
      <c r="A61" s="3"/>
      <c r="B61" s="32"/>
      <c r="D61" s="32"/>
    </row>
    <row r="62" spans="1:6" x14ac:dyDescent="0.3">
      <c r="A62" s="1">
        <v>31</v>
      </c>
      <c r="B62" s="22" t="s">
        <v>21</v>
      </c>
      <c r="C62" s="1"/>
      <c r="D62" s="33"/>
      <c r="F62" s="22"/>
    </row>
    <row r="63" spans="1:6" ht="11.25" customHeight="1" x14ac:dyDescent="0.3">
      <c r="A63" s="3"/>
      <c r="B63" s="34"/>
      <c r="D63" s="32"/>
      <c r="F63" s="2"/>
    </row>
    <row r="64" spans="1:6" x14ac:dyDescent="0.3">
      <c r="A64" s="1">
        <v>32</v>
      </c>
      <c r="B64" s="22" t="s">
        <v>168</v>
      </c>
      <c r="C64" s="1"/>
      <c r="D64" s="31"/>
      <c r="F64" s="27"/>
    </row>
    <row r="65" spans="1:6" ht="11.25" customHeight="1" x14ac:dyDescent="0.3">
      <c r="A65" s="3"/>
      <c r="D65" s="34"/>
      <c r="F65" s="2"/>
    </row>
    <row r="66" spans="1:6" x14ac:dyDescent="0.3">
      <c r="A66" s="1">
        <v>33</v>
      </c>
      <c r="B66" s="22" t="s">
        <v>177</v>
      </c>
      <c r="D66" s="31"/>
      <c r="F66" s="22"/>
    </row>
    <row r="67" spans="1:6" ht="11.25" customHeight="1" x14ac:dyDescent="0.3">
      <c r="A67" s="3"/>
      <c r="B67" s="30"/>
      <c r="D67" s="32"/>
    </row>
    <row r="68" spans="1:6" x14ac:dyDescent="0.3">
      <c r="A68" s="1">
        <v>34</v>
      </c>
      <c r="B68" s="22" t="s">
        <v>34</v>
      </c>
      <c r="D68" s="31"/>
      <c r="F68" s="22"/>
    </row>
    <row r="69" spans="1:6" ht="11.25" customHeight="1" x14ac:dyDescent="0.2">
      <c r="A69" s="3"/>
      <c r="B69" s="22"/>
      <c r="D69" s="32"/>
      <c r="F69" s="2"/>
    </row>
    <row r="70" spans="1:6" x14ac:dyDescent="0.3">
      <c r="A70" s="1">
        <v>35</v>
      </c>
      <c r="B70" s="22" t="s">
        <v>158</v>
      </c>
      <c r="D70" s="31"/>
      <c r="F70" s="22"/>
    </row>
    <row r="71" spans="1:6" ht="11.25" customHeight="1" x14ac:dyDescent="0.3">
      <c r="A71" s="3"/>
      <c r="B71" s="2" t="s">
        <v>145</v>
      </c>
      <c r="D71" s="34"/>
      <c r="F71" s="2"/>
    </row>
    <row r="72" spans="1:6" x14ac:dyDescent="0.3">
      <c r="A72" s="1">
        <v>36</v>
      </c>
      <c r="B72" s="22" t="s">
        <v>82</v>
      </c>
      <c r="D72" s="33"/>
      <c r="F72" s="22"/>
    </row>
    <row r="73" spans="1:6" ht="11.25" customHeight="1" x14ac:dyDescent="0.3">
      <c r="A73" s="3"/>
      <c r="B73" s="34"/>
      <c r="D73" s="32"/>
    </row>
    <row r="74" spans="1:6" x14ac:dyDescent="0.3">
      <c r="A74" s="1">
        <v>37</v>
      </c>
      <c r="B74" s="22" t="s">
        <v>113</v>
      </c>
      <c r="D74" s="32"/>
      <c r="F74" s="22"/>
    </row>
    <row r="75" spans="1:6" ht="11.25" customHeight="1" x14ac:dyDescent="0.3">
      <c r="A75" s="3"/>
      <c r="B75" s="34"/>
      <c r="D75" s="32"/>
      <c r="F75" s="25"/>
    </row>
    <row r="76" spans="1:6" x14ac:dyDescent="0.3">
      <c r="A76" s="1">
        <v>38</v>
      </c>
      <c r="B76" s="22" t="s">
        <v>95</v>
      </c>
      <c r="D76" s="32"/>
      <c r="F76" s="22"/>
    </row>
    <row r="77" spans="1:6" ht="11.25" customHeight="1" x14ac:dyDescent="0.2">
      <c r="A77" s="3"/>
      <c r="B77" s="32"/>
      <c r="D77" s="32"/>
      <c r="F77" s="22"/>
    </row>
    <row r="78" spans="1:6" x14ac:dyDescent="0.3">
      <c r="A78" s="1">
        <v>39</v>
      </c>
      <c r="B78" s="22" t="s">
        <v>178</v>
      </c>
      <c r="D78" s="32"/>
      <c r="F78" s="25"/>
    </row>
    <row r="79" spans="1:6" ht="11.25" customHeight="1" x14ac:dyDescent="0.3">
      <c r="A79" s="3"/>
      <c r="B79" s="34"/>
      <c r="D79" s="34"/>
      <c r="F79" s="2"/>
    </row>
    <row r="80" spans="1:6" x14ac:dyDescent="0.3">
      <c r="A80" s="1">
        <v>40</v>
      </c>
      <c r="B80" s="22" t="s">
        <v>93</v>
      </c>
      <c r="D80" s="31"/>
      <c r="F80" s="26"/>
    </row>
    <row r="81" spans="1:6" ht="11.25" customHeight="1" x14ac:dyDescent="0.3">
      <c r="A81" s="3"/>
      <c r="B81" s="32"/>
      <c r="D81" s="32"/>
    </row>
    <row r="82" spans="1:6" x14ac:dyDescent="0.3">
      <c r="A82" s="1">
        <v>41</v>
      </c>
      <c r="B82" s="22" t="s">
        <v>33</v>
      </c>
      <c r="D82" s="31"/>
      <c r="F82" s="27"/>
    </row>
    <row r="83" spans="1:6" ht="11.25" customHeight="1" x14ac:dyDescent="0.3">
      <c r="A83" s="3"/>
      <c r="B83" s="34"/>
      <c r="D83" s="34"/>
      <c r="F83" s="2"/>
    </row>
    <row r="84" spans="1:6" x14ac:dyDescent="0.3">
      <c r="A84" s="1">
        <v>42</v>
      </c>
      <c r="B84" s="22" t="s">
        <v>159</v>
      </c>
      <c r="D84" s="31"/>
      <c r="F84" s="22"/>
    </row>
    <row r="85" spans="1:6" ht="11.25" customHeight="1" x14ac:dyDescent="0.2">
      <c r="A85" s="3"/>
      <c r="B85" s="2" t="s">
        <v>146</v>
      </c>
      <c r="D85" s="32"/>
      <c r="F85" s="2"/>
    </row>
    <row r="86" spans="1:6" x14ac:dyDescent="0.3">
      <c r="A86" s="1">
        <v>43</v>
      </c>
      <c r="B86" s="22" t="s">
        <v>84</v>
      </c>
      <c r="D86" s="31"/>
      <c r="F86" s="22"/>
    </row>
    <row r="87" spans="1:6" ht="11.25" customHeight="1" x14ac:dyDescent="0.3">
      <c r="A87" s="3"/>
      <c r="B87" s="32"/>
      <c r="D87" s="34"/>
      <c r="F87" s="2"/>
    </row>
    <row r="88" spans="1:6" x14ac:dyDescent="0.3">
      <c r="A88" s="1">
        <v>44</v>
      </c>
      <c r="B88" s="22" t="s">
        <v>26</v>
      </c>
      <c r="D88" s="31"/>
      <c r="F88" s="22"/>
    </row>
    <row r="89" spans="1:6" ht="11.25" customHeight="1" x14ac:dyDescent="0.3">
      <c r="A89" s="3"/>
      <c r="B89" s="34"/>
      <c r="D89" s="34"/>
    </row>
    <row r="90" spans="1:6" x14ac:dyDescent="0.3">
      <c r="A90" s="1">
        <v>45</v>
      </c>
      <c r="B90" s="22" t="s">
        <v>39</v>
      </c>
      <c r="D90" s="31"/>
      <c r="F90" s="25"/>
    </row>
    <row r="91" spans="1:6" ht="11.25" customHeight="1" x14ac:dyDescent="0.3">
      <c r="A91" s="3"/>
      <c r="B91" s="33"/>
      <c r="D91" s="32"/>
      <c r="F91" s="2"/>
    </row>
    <row r="92" spans="1:6" x14ac:dyDescent="0.3">
      <c r="A92" s="1">
        <v>46</v>
      </c>
      <c r="B92" s="22" t="s">
        <v>40</v>
      </c>
      <c r="D92" s="34"/>
      <c r="F92" s="22"/>
    </row>
    <row r="93" spans="1:6" ht="11.25" customHeight="1" x14ac:dyDescent="0.2">
      <c r="A93" s="3"/>
      <c r="B93" s="32"/>
      <c r="D93" s="32"/>
      <c r="F93" s="2"/>
    </row>
    <row r="94" spans="1:6" x14ac:dyDescent="0.3">
      <c r="A94" s="1">
        <v>47</v>
      </c>
      <c r="B94" s="22" t="s">
        <v>77</v>
      </c>
      <c r="D94" s="33"/>
      <c r="F94" s="22"/>
    </row>
    <row r="95" spans="1:6" ht="11.25" customHeight="1" x14ac:dyDescent="0.3">
      <c r="A95" s="3"/>
      <c r="B95" s="32"/>
      <c r="D95" s="34"/>
      <c r="F95" s="2"/>
    </row>
    <row r="96" spans="1:6" x14ac:dyDescent="0.3">
      <c r="A96" s="1">
        <v>48</v>
      </c>
      <c r="B96" s="22" t="s">
        <v>23</v>
      </c>
      <c r="D96" s="31"/>
      <c r="F96" s="22"/>
    </row>
    <row r="97" spans="1:8" ht="11.25" customHeight="1" x14ac:dyDescent="0.3">
      <c r="A97" s="3"/>
      <c r="B97" s="32"/>
      <c r="D97" s="33"/>
    </row>
    <row r="98" spans="1:8" x14ac:dyDescent="0.3">
      <c r="A98" s="1">
        <v>49</v>
      </c>
      <c r="B98" s="22" t="s">
        <v>161</v>
      </c>
      <c r="D98" s="31"/>
      <c r="F98" s="22"/>
    </row>
    <row r="99" spans="1:8" ht="11.25" customHeight="1" x14ac:dyDescent="0.3">
      <c r="A99" s="3"/>
      <c r="B99" s="2" t="s">
        <v>147</v>
      </c>
      <c r="D99" s="34"/>
    </row>
    <row r="100" spans="1:8" x14ac:dyDescent="0.3">
      <c r="A100" s="1">
        <v>50</v>
      </c>
      <c r="B100" s="22" t="s">
        <v>71</v>
      </c>
      <c r="D100" s="32"/>
      <c r="F100" s="28"/>
      <c r="H100" s="2"/>
    </row>
    <row r="101" spans="1:8" ht="11.25" customHeight="1" x14ac:dyDescent="0.3">
      <c r="A101" s="3"/>
      <c r="B101" s="34"/>
      <c r="D101" s="32"/>
    </row>
    <row r="102" spans="1:8" x14ac:dyDescent="0.3">
      <c r="A102" s="1">
        <v>51</v>
      </c>
      <c r="B102" s="22" t="s">
        <v>22</v>
      </c>
      <c r="D102" s="32"/>
      <c r="F102" s="22"/>
    </row>
    <row r="103" spans="1:8" ht="11.25" customHeight="1" x14ac:dyDescent="0.2">
      <c r="A103" s="3"/>
      <c r="B103" s="32"/>
      <c r="D103" s="32"/>
      <c r="F103" s="2"/>
    </row>
    <row r="104" spans="1:8" x14ac:dyDescent="0.3">
      <c r="A104" s="1">
        <v>52</v>
      </c>
      <c r="B104" s="22" t="s">
        <v>45</v>
      </c>
      <c r="D104" s="32"/>
      <c r="F104" s="22"/>
    </row>
    <row r="105" spans="1:8" ht="11.25" customHeight="1" x14ac:dyDescent="0.2">
      <c r="A105" s="3"/>
      <c r="B105" s="32"/>
      <c r="D105" s="32"/>
      <c r="F105" s="2"/>
    </row>
    <row r="106" spans="1:8" x14ac:dyDescent="0.3">
      <c r="A106" s="1">
        <v>53</v>
      </c>
      <c r="B106" s="22" t="s">
        <v>180</v>
      </c>
      <c r="D106" s="31"/>
      <c r="F106" s="22"/>
    </row>
    <row r="107" spans="1:8" ht="11.25" customHeight="1" x14ac:dyDescent="0.2">
      <c r="A107" s="3"/>
      <c r="B107" s="32"/>
      <c r="D107" s="32"/>
      <c r="F107" s="2"/>
    </row>
    <row r="108" spans="1:8" x14ac:dyDescent="0.3">
      <c r="A108" s="1">
        <v>54</v>
      </c>
      <c r="B108" s="22" t="s">
        <v>42</v>
      </c>
      <c r="D108" s="31"/>
      <c r="F108" s="22"/>
    </row>
    <row r="109" spans="1:8" ht="11.25" customHeight="1" x14ac:dyDescent="0.3">
      <c r="A109" s="3"/>
      <c r="B109" s="32"/>
      <c r="D109" s="32"/>
    </row>
    <row r="110" spans="1:8" x14ac:dyDescent="0.3">
      <c r="A110" s="1">
        <v>55</v>
      </c>
      <c r="B110" s="22" t="s">
        <v>175</v>
      </c>
      <c r="D110" s="31"/>
      <c r="F110" s="22"/>
    </row>
    <row r="111" spans="1:8" ht="11.25" customHeight="1" x14ac:dyDescent="0.2">
      <c r="A111" s="3"/>
      <c r="B111" s="32"/>
      <c r="D111" s="32"/>
      <c r="F111" s="2"/>
    </row>
    <row r="112" spans="1:8" x14ac:dyDescent="0.3">
      <c r="A112" s="1">
        <v>56</v>
      </c>
      <c r="B112" s="22" t="s">
        <v>115</v>
      </c>
      <c r="D112" s="31"/>
      <c r="F112" s="22"/>
    </row>
    <row r="113" spans="1:8" ht="11.25" customHeight="1" x14ac:dyDescent="0.3">
      <c r="A113" s="3"/>
      <c r="B113" s="2" t="s">
        <v>148</v>
      </c>
      <c r="D113" s="34"/>
    </row>
    <row r="114" spans="1:8" x14ac:dyDescent="0.3">
      <c r="A114" s="1">
        <v>57</v>
      </c>
      <c r="B114" s="22" t="s">
        <v>140</v>
      </c>
      <c r="D114" s="32"/>
      <c r="F114" s="22"/>
      <c r="H114" s="2"/>
    </row>
    <row r="115" spans="1:8" ht="11.25" customHeight="1" x14ac:dyDescent="0.2">
      <c r="A115" s="3"/>
      <c r="B115" s="32"/>
      <c r="D115" s="32"/>
      <c r="F115" s="2"/>
    </row>
    <row r="116" spans="1:8" x14ac:dyDescent="0.3">
      <c r="A116" s="1">
        <v>58</v>
      </c>
      <c r="B116" s="22" t="s">
        <v>156</v>
      </c>
      <c r="D116" s="31"/>
      <c r="F116" s="22"/>
    </row>
    <row r="117" spans="1:8" ht="11.25" customHeight="1" x14ac:dyDescent="0.3">
      <c r="A117" s="3"/>
      <c r="B117" s="32"/>
      <c r="D117" s="33"/>
    </row>
    <row r="118" spans="1:8" x14ac:dyDescent="0.3">
      <c r="A118" s="1">
        <v>59</v>
      </c>
      <c r="B118" s="22" t="s">
        <v>38</v>
      </c>
      <c r="C118" s="1"/>
      <c r="D118" s="31"/>
      <c r="F118" s="22"/>
    </row>
    <row r="119" spans="1:8" ht="11.25" customHeight="1" x14ac:dyDescent="0.3">
      <c r="A119" s="3"/>
      <c r="B119" s="32"/>
      <c r="D119" s="31"/>
    </row>
    <row r="120" spans="1:8" x14ac:dyDescent="0.3">
      <c r="A120" s="1">
        <v>60</v>
      </c>
      <c r="B120" s="22" t="s">
        <v>91</v>
      </c>
      <c r="C120" s="1"/>
      <c r="D120" s="33"/>
      <c r="F120" s="26"/>
    </row>
    <row r="121" spans="1:8" ht="11.25" customHeight="1" x14ac:dyDescent="0.3">
      <c r="A121" s="3"/>
      <c r="B121" s="32"/>
      <c r="D121" s="32"/>
    </row>
    <row r="122" spans="1:8" x14ac:dyDescent="0.3">
      <c r="A122" s="1">
        <v>61</v>
      </c>
      <c r="B122" s="22" t="s">
        <v>35</v>
      </c>
      <c r="C122" s="1"/>
      <c r="D122" s="31"/>
      <c r="F122" s="22"/>
    </row>
    <row r="123" spans="1:8" ht="11.25" customHeight="1" x14ac:dyDescent="0.3">
      <c r="A123" s="3"/>
      <c r="B123" s="32"/>
      <c r="D123" s="32"/>
    </row>
    <row r="124" spans="1:8" x14ac:dyDescent="0.3">
      <c r="A124" s="1">
        <v>62</v>
      </c>
      <c r="B124" s="22" t="s">
        <v>32</v>
      </c>
      <c r="C124" s="1"/>
      <c r="D124" s="31"/>
      <c r="F124" s="26"/>
    </row>
    <row r="125" spans="1:8" ht="11.25" customHeight="1" x14ac:dyDescent="0.3">
      <c r="A125" s="3"/>
      <c r="B125" s="32"/>
      <c r="D125" s="32"/>
    </row>
    <row r="126" spans="1:8" x14ac:dyDescent="0.3">
      <c r="A126" s="1">
        <v>63</v>
      </c>
      <c r="B126" s="22" t="s">
        <v>160</v>
      </c>
      <c r="C126" s="1"/>
      <c r="D126" s="31"/>
      <c r="F126" s="26"/>
    </row>
    <row r="127" spans="1:8" ht="11.25" customHeight="1" x14ac:dyDescent="0.3">
      <c r="A127" s="3"/>
      <c r="B127" s="2" t="s">
        <v>149</v>
      </c>
      <c r="D127" s="34"/>
    </row>
    <row r="128" spans="1:8" x14ac:dyDescent="0.3">
      <c r="A128" s="1">
        <v>64</v>
      </c>
      <c r="B128" s="22" t="s">
        <v>139</v>
      </c>
      <c r="C128" s="1"/>
      <c r="D128" s="31"/>
      <c r="F128" s="22"/>
    </row>
    <row r="129" spans="1:6" ht="11.25" customHeight="1" x14ac:dyDescent="0.2">
      <c r="A129" s="3"/>
      <c r="B129" s="32"/>
      <c r="D129" s="32"/>
      <c r="F129" s="2"/>
    </row>
    <row r="130" spans="1:6" x14ac:dyDescent="0.3">
      <c r="A130" s="1">
        <v>65</v>
      </c>
      <c r="B130" s="22" t="s">
        <v>88</v>
      </c>
      <c r="D130" s="31"/>
      <c r="F130" s="22"/>
    </row>
    <row r="131" spans="1:6" ht="11.25" customHeight="1" x14ac:dyDescent="0.2">
      <c r="A131" s="3"/>
      <c r="B131" s="32"/>
      <c r="D131" s="32"/>
      <c r="F131" s="2"/>
    </row>
    <row r="132" spans="1:6" x14ac:dyDescent="0.3">
      <c r="A132" s="1">
        <v>66</v>
      </c>
      <c r="B132" s="22" t="s">
        <v>81</v>
      </c>
      <c r="D132" s="31"/>
      <c r="F132" s="22"/>
    </row>
    <row r="133" spans="1:6" ht="11.25" customHeight="1" x14ac:dyDescent="0.2">
      <c r="A133" s="3"/>
      <c r="B133" s="32"/>
      <c r="D133" s="32"/>
      <c r="F133" s="2"/>
    </row>
    <row r="134" spans="1:6" x14ac:dyDescent="0.3">
      <c r="A134" s="1">
        <v>67</v>
      </c>
      <c r="B134" s="22" t="s">
        <v>24</v>
      </c>
      <c r="D134" s="31"/>
      <c r="F134" s="22"/>
    </row>
    <row r="135" spans="1:6" ht="11.25" customHeight="1" x14ac:dyDescent="0.3">
      <c r="A135" s="3"/>
      <c r="B135" s="32"/>
      <c r="D135" s="32"/>
    </row>
    <row r="136" spans="1:6" x14ac:dyDescent="0.3">
      <c r="A136" s="1">
        <v>68</v>
      </c>
      <c r="B136" s="22" t="s">
        <v>83</v>
      </c>
      <c r="D136" s="31"/>
      <c r="F136" s="22"/>
    </row>
    <row r="137" spans="1:6" ht="11.25" customHeight="1" x14ac:dyDescent="0.3">
      <c r="A137" s="3"/>
      <c r="B137" s="32"/>
      <c r="D137" s="32"/>
    </row>
    <row r="138" spans="1:6" x14ac:dyDescent="0.3">
      <c r="A138" s="1">
        <v>69</v>
      </c>
      <c r="B138" s="22" t="s">
        <v>37</v>
      </c>
      <c r="D138" s="31"/>
      <c r="F138" s="28"/>
    </row>
    <row r="139" spans="1:6" ht="11.25" customHeight="1" x14ac:dyDescent="0.3">
      <c r="A139" s="3"/>
      <c r="B139" s="34"/>
      <c r="D139" s="32"/>
      <c r="F139" s="2"/>
    </row>
    <row r="140" spans="1:6" x14ac:dyDescent="0.3">
      <c r="A140" s="1">
        <v>70</v>
      </c>
      <c r="B140" s="22" t="s">
        <v>96</v>
      </c>
      <c r="D140" s="31"/>
      <c r="F140" s="22"/>
    </row>
    <row r="141" spans="1:6" ht="11.25" customHeight="1" x14ac:dyDescent="0.3">
      <c r="A141" s="3"/>
      <c r="B141" s="2" t="s">
        <v>150</v>
      </c>
      <c r="D141" s="32"/>
    </row>
    <row r="142" spans="1:6" x14ac:dyDescent="0.3">
      <c r="A142" s="1">
        <v>71</v>
      </c>
      <c r="B142" s="25" t="s">
        <v>64</v>
      </c>
      <c r="D142" s="31"/>
      <c r="F142" s="22"/>
    </row>
    <row r="143" spans="1:6" ht="11.25" customHeight="1" x14ac:dyDescent="0.3">
      <c r="A143" s="3"/>
      <c r="B143" s="32"/>
      <c r="D143" s="32"/>
    </row>
    <row r="144" spans="1:6" x14ac:dyDescent="0.3">
      <c r="A144" s="1">
        <v>72</v>
      </c>
      <c r="B144" s="22" t="s">
        <v>85</v>
      </c>
      <c r="D144" s="31"/>
      <c r="F144" s="22"/>
    </row>
    <row r="145" spans="1:6" ht="11.25" customHeight="1" x14ac:dyDescent="0.3">
      <c r="A145" s="3"/>
      <c r="B145" s="32"/>
      <c r="D145" s="34"/>
    </row>
    <row r="146" spans="1:6" x14ac:dyDescent="0.3">
      <c r="A146" s="1">
        <v>73</v>
      </c>
      <c r="B146" s="22" t="s">
        <v>170</v>
      </c>
      <c r="D146" s="31"/>
      <c r="F146" s="22"/>
    </row>
    <row r="147" spans="1:6" ht="11.25" customHeight="1" x14ac:dyDescent="0.3">
      <c r="A147" s="3"/>
      <c r="B147" s="32"/>
      <c r="D147" s="34"/>
    </row>
    <row r="148" spans="1:6" x14ac:dyDescent="0.3">
      <c r="A148" s="1">
        <v>74</v>
      </c>
      <c r="B148" s="22" t="s">
        <v>48</v>
      </c>
      <c r="D148" s="31"/>
      <c r="F148" s="22"/>
    </row>
    <row r="149" spans="1:6" ht="11.25" customHeight="1" x14ac:dyDescent="0.3">
      <c r="A149" s="3"/>
      <c r="B149" s="32"/>
      <c r="D149" s="32"/>
    </row>
    <row r="150" spans="1:6" x14ac:dyDescent="0.3">
      <c r="A150" s="1">
        <v>75</v>
      </c>
      <c r="B150" s="22" t="s">
        <v>68</v>
      </c>
      <c r="C150" s="1"/>
      <c r="D150" s="31"/>
      <c r="F150" s="22"/>
    </row>
    <row r="151" spans="1:6" ht="11.25" customHeight="1" x14ac:dyDescent="0.3">
      <c r="A151" s="3"/>
      <c r="B151" s="34"/>
      <c r="D151" s="32"/>
    </row>
    <row r="152" spans="1:6" x14ac:dyDescent="0.3">
      <c r="A152" s="1">
        <v>76</v>
      </c>
      <c r="B152" s="22" t="s">
        <v>173</v>
      </c>
      <c r="C152" s="1"/>
      <c r="D152" s="31"/>
      <c r="F152" s="22"/>
    </row>
    <row r="153" spans="1:6" ht="11.25" customHeight="1" x14ac:dyDescent="0.3">
      <c r="A153" s="3"/>
      <c r="B153" s="34"/>
      <c r="D153" s="34"/>
    </row>
    <row r="154" spans="1:6" x14ac:dyDescent="0.3">
      <c r="A154" s="1">
        <v>77</v>
      </c>
      <c r="B154" s="22" t="s">
        <v>164</v>
      </c>
      <c r="C154" s="1"/>
      <c r="D154" s="31"/>
      <c r="F154" s="22"/>
    </row>
    <row r="155" spans="1:6" ht="11.25" customHeight="1" x14ac:dyDescent="0.3">
      <c r="A155" s="3"/>
      <c r="B155" s="2" t="s">
        <v>151</v>
      </c>
      <c r="D155" s="32"/>
    </row>
    <row r="156" spans="1:6" x14ac:dyDescent="0.3">
      <c r="A156" s="1">
        <v>78</v>
      </c>
      <c r="B156" s="22" t="s">
        <v>76</v>
      </c>
      <c r="C156" s="1"/>
      <c r="D156" s="33"/>
      <c r="F156" s="22"/>
    </row>
    <row r="157" spans="1:6" ht="11.25" customHeight="1" x14ac:dyDescent="0.3">
      <c r="A157" s="3"/>
      <c r="B157" s="32"/>
      <c r="D157" s="32"/>
    </row>
    <row r="158" spans="1:6" x14ac:dyDescent="0.3">
      <c r="A158" s="1">
        <v>79</v>
      </c>
      <c r="B158" s="22" t="s">
        <v>31</v>
      </c>
      <c r="C158" s="1"/>
      <c r="D158" s="31"/>
      <c r="F158" s="22"/>
    </row>
    <row r="159" spans="1:6" ht="11.25" customHeight="1" x14ac:dyDescent="0.3">
      <c r="A159" s="3"/>
      <c r="B159" s="31"/>
      <c r="D159" s="34"/>
    </row>
    <row r="160" spans="1:6" x14ac:dyDescent="0.3">
      <c r="A160" s="1">
        <v>80</v>
      </c>
      <c r="B160" s="22" t="s">
        <v>72</v>
      </c>
      <c r="C160" s="1"/>
      <c r="D160" s="31"/>
      <c r="F160" s="22"/>
    </row>
    <row r="161" spans="1:6" ht="11.25" customHeight="1" x14ac:dyDescent="0.3">
      <c r="A161" s="3"/>
      <c r="B161" s="32"/>
      <c r="D161" s="34"/>
    </row>
    <row r="162" spans="1:6" x14ac:dyDescent="0.3">
      <c r="A162" s="1">
        <v>81</v>
      </c>
      <c r="B162" s="22" t="s">
        <v>169</v>
      </c>
      <c r="C162" s="1"/>
      <c r="D162" s="32"/>
      <c r="F162" s="22"/>
    </row>
    <row r="163" spans="1:6" ht="11.25" customHeight="1" x14ac:dyDescent="0.3">
      <c r="B163" s="32"/>
      <c r="D163" s="32"/>
    </row>
    <row r="164" spans="1:6" x14ac:dyDescent="0.3">
      <c r="A164" s="1">
        <v>82</v>
      </c>
      <c r="B164" s="22" t="s">
        <v>27</v>
      </c>
      <c r="D164" s="31"/>
    </row>
    <row r="165" spans="1:6" ht="11.25" customHeight="1" x14ac:dyDescent="0.3">
      <c r="A165" s="3"/>
      <c r="B165" s="32"/>
      <c r="D165" s="32"/>
    </row>
    <row r="166" spans="1:6" x14ac:dyDescent="0.3">
      <c r="A166" s="1">
        <v>83</v>
      </c>
      <c r="B166" s="22" t="s">
        <v>111</v>
      </c>
      <c r="D166" s="31"/>
    </row>
    <row r="167" spans="1:6" ht="11.25" customHeight="1" x14ac:dyDescent="0.3">
      <c r="A167" s="3"/>
      <c r="B167" s="32"/>
      <c r="D167" s="31"/>
    </row>
    <row r="168" spans="1:6" x14ac:dyDescent="0.3">
      <c r="A168" s="1">
        <v>84</v>
      </c>
      <c r="B168" s="22" t="s">
        <v>49</v>
      </c>
      <c r="D168" s="33"/>
    </row>
    <row r="169" spans="1:6" ht="11.25" customHeight="1" x14ac:dyDescent="0.3">
      <c r="A169" s="3"/>
      <c r="B169" s="2" t="s">
        <v>152</v>
      </c>
      <c r="D169" s="34"/>
    </row>
    <row r="170" spans="1:6" x14ac:dyDescent="0.3">
      <c r="A170" s="1">
        <v>85</v>
      </c>
      <c r="B170" s="22" t="s">
        <v>67</v>
      </c>
      <c r="D170" s="31"/>
    </row>
    <row r="171" spans="1:6" ht="12.75" customHeight="1" x14ac:dyDescent="0.3">
      <c r="A171" s="3"/>
      <c r="B171" s="31"/>
      <c r="D171" s="32"/>
    </row>
    <row r="172" spans="1:6" x14ac:dyDescent="0.3">
      <c r="A172" s="1">
        <v>86</v>
      </c>
      <c r="B172" s="22" t="s">
        <v>112</v>
      </c>
      <c r="D172" s="31"/>
    </row>
    <row r="173" spans="1:6" ht="11.25" customHeight="1" x14ac:dyDescent="0.3">
      <c r="A173" s="3"/>
      <c r="D173" s="31"/>
    </row>
    <row r="174" spans="1:6" x14ac:dyDescent="0.3">
      <c r="A174" s="1">
        <v>87</v>
      </c>
      <c r="B174" s="22" t="s">
        <v>94</v>
      </c>
      <c r="D174" s="31"/>
    </row>
    <row r="175" spans="1:6" ht="11.25" customHeight="1" x14ac:dyDescent="0.3">
      <c r="A175" s="3"/>
      <c r="B175" s="32"/>
      <c r="D175" s="32"/>
    </row>
    <row r="176" spans="1:6" x14ac:dyDescent="0.3">
      <c r="A176" s="1">
        <v>88</v>
      </c>
      <c r="B176" s="22" t="s">
        <v>109</v>
      </c>
      <c r="D176" s="31"/>
    </row>
    <row r="177" spans="1:6" ht="11.25" customHeight="1" x14ac:dyDescent="0.3">
      <c r="A177" s="3"/>
      <c r="B177" s="32"/>
      <c r="D177" s="32"/>
    </row>
    <row r="178" spans="1:6" x14ac:dyDescent="0.3">
      <c r="A178" s="1">
        <v>89</v>
      </c>
      <c r="B178" s="22" t="s">
        <v>44</v>
      </c>
      <c r="D178" s="31"/>
    </row>
    <row r="179" spans="1:6" ht="11.25" customHeight="1" x14ac:dyDescent="0.3">
      <c r="A179" s="3"/>
      <c r="B179" s="32"/>
      <c r="D179" s="34"/>
    </row>
    <row r="180" spans="1:6" x14ac:dyDescent="0.3">
      <c r="A180" s="1">
        <v>90</v>
      </c>
      <c r="B180" s="22" t="s">
        <v>172</v>
      </c>
      <c r="D180" s="33"/>
    </row>
    <row r="181" spans="1:6" ht="11.25" customHeight="1" x14ac:dyDescent="0.3">
      <c r="A181" s="3"/>
      <c r="B181" s="32"/>
      <c r="D181" s="32"/>
    </row>
    <row r="182" spans="1:6" x14ac:dyDescent="0.3">
      <c r="A182" s="1">
        <v>91</v>
      </c>
      <c r="B182" s="22" t="s">
        <v>167</v>
      </c>
      <c r="C182" s="1"/>
      <c r="D182" s="31"/>
      <c r="F182" s="22"/>
    </row>
    <row r="183" spans="1:6" ht="11.25" customHeight="1" x14ac:dyDescent="0.3">
      <c r="B183" s="2" t="s">
        <v>153</v>
      </c>
      <c r="D183" s="32"/>
    </row>
    <row r="184" spans="1:6" x14ac:dyDescent="0.3">
      <c r="A184" s="1">
        <v>92</v>
      </c>
      <c r="B184" s="22" t="s">
        <v>75</v>
      </c>
      <c r="D184" s="31"/>
    </row>
    <row r="185" spans="1:6" ht="11.25" customHeight="1" x14ac:dyDescent="0.3">
      <c r="A185" s="3"/>
      <c r="B185" s="32"/>
      <c r="D185" s="32"/>
    </row>
    <row r="186" spans="1:6" x14ac:dyDescent="0.3">
      <c r="A186" s="1">
        <v>93</v>
      </c>
      <c r="B186" s="22" t="s">
        <v>89</v>
      </c>
      <c r="D186" s="31"/>
    </row>
    <row r="187" spans="1:6" ht="11.25" customHeight="1" x14ac:dyDescent="0.3">
      <c r="A187" s="3"/>
      <c r="B187" s="32"/>
      <c r="D187" s="32"/>
    </row>
    <row r="188" spans="1:6" x14ac:dyDescent="0.3">
      <c r="A188" s="1">
        <v>94</v>
      </c>
      <c r="B188" s="22" t="s">
        <v>25</v>
      </c>
      <c r="D188" s="31"/>
    </row>
    <row r="189" spans="1:6" ht="11.25" customHeight="1" x14ac:dyDescent="0.3">
      <c r="A189" s="3"/>
      <c r="B189" s="34"/>
      <c r="D189" s="32"/>
    </row>
    <row r="190" spans="1:6" x14ac:dyDescent="0.3">
      <c r="A190" s="1">
        <v>95</v>
      </c>
      <c r="B190" s="22" t="s">
        <v>114</v>
      </c>
      <c r="D190" s="32"/>
    </row>
    <row r="191" spans="1:6" ht="12.75" customHeight="1" x14ac:dyDescent="0.3">
      <c r="A191" s="3"/>
      <c r="B191" s="32"/>
      <c r="D191" s="31"/>
    </row>
    <row r="192" spans="1:6" x14ac:dyDescent="0.3">
      <c r="A192" s="1">
        <v>96</v>
      </c>
      <c r="B192" s="22" t="s">
        <v>179</v>
      </c>
      <c r="D192" s="32"/>
    </row>
    <row r="193" spans="1:4" ht="11.25" customHeight="1" x14ac:dyDescent="0.3">
      <c r="A193" s="3"/>
      <c r="B193" s="32"/>
      <c r="D193" s="32"/>
    </row>
    <row r="194" spans="1:4" x14ac:dyDescent="0.3">
      <c r="A194" s="1">
        <v>97</v>
      </c>
      <c r="B194" s="22" t="s">
        <v>36</v>
      </c>
      <c r="D194" s="32"/>
    </row>
    <row r="195" spans="1:4" ht="11.25" customHeight="1" x14ac:dyDescent="0.3">
      <c r="A195" s="3"/>
      <c r="B195" s="32"/>
      <c r="D195" s="31"/>
    </row>
    <row r="196" spans="1:4" x14ac:dyDescent="0.3">
      <c r="A196" s="1">
        <v>98</v>
      </c>
      <c r="B196" s="22" t="s">
        <v>78</v>
      </c>
      <c r="D196" s="31"/>
    </row>
    <row r="197" spans="1:4" ht="11.25" customHeight="1" x14ac:dyDescent="0.3">
      <c r="A197" s="3"/>
      <c r="B197" s="32"/>
      <c r="D197" s="32"/>
    </row>
    <row r="198" spans="1:4" x14ac:dyDescent="0.3">
      <c r="A198" s="1"/>
      <c r="B198" s="22"/>
      <c r="D198" s="31"/>
    </row>
    <row r="199" spans="1:4" ht="12.75" customHeight="1" x14ac:dyDescent="0.3">
      <c r="A199" s="3"/>
      <c r="B199" s="32"/>
      <c r="D199" s="32"/>
    </row>
    <row r="200" spans="1:4" x14ac:dyDescent="0.3">
      <c r="A200" s="1"/>
      <c r="B200" s="22"/>
      <c r="D200" s="31"/>
    </row>
    <row r="201" spans="1:4" ht="11.25" customHeight="1" x14ac:dyDescent="0.3">
      <c r="A201" s="3"/>
      <c r="B201" s="32"/>
      <c r="D201" s="32"/>
    </row>
    <row r="202" spans="1:4" x14ac:dyDescent="0.3">
      <c r="A202" s="1"/>
      <c r="B202" s="22"/>
      <c r="D202" s="31"/>
    </row>
    <row r="203" spans="1:4" ht="11.25" customHeight="1" x14ac:dyDescent="0.3">
      <c r="A203" s="3"/>
      <c r="B203" s="32"/>
      <c r="D203" s="32"/>
    </row>
    <row r="204" spans="1:4" x14ac:dyDescent="0.3">
      <c r="A204" s="1"/>
      <c r="B204" s="22"/>
      <c r="D204" s="31"/>
    </row>
    <row r="205" spans="1:4" ht="11.25" customHeight="1" x14ac:dyDescent="0.3">
      <c r="A205" s="3"/>
      <c r="B205" s="32"/>
      <c r="D205" s="32"/>
    </row>
    <row r="206" spans="1:4" x14ac:dyDescent="0.3">
      <c r="A206" s="1"/>
      <c r="B206" s="22"/>
      <c r="D206" s="31"/>
    </row>
    <row r="207" spans="1:4" ht="11.25" customHeight="1" x14ac:dyDescent="0.3">
      <c r="A207" s="3"/>
      <c r="B207" s="32"/>
      <c r="D207" s="32"/>
    </row>
    <row r="208" spans="1:4" x14ac:dyDescent="0.3">
      <c r="A208" s="1"/>
      <c r="B208" s="22"/>
      <c r="D208" s="33"/>
    </row>
    <row r="209" spans="1:4" ht="11.25" customHeight="1" x14ac:dyDescent="0.3">
      <c r="A209" s="3"/>
      <c r="B209" s="32"/>
      <c r="D209" s="32"/>
    </row>
    <row r="210" spans="1:4" x14ac:dyDescent="0.3">
      <c r="A210" s="1"/>
      <c r="B210" s="22"/>
      <c r="D210" s="31"/>
    </row>
    <row r="211" spans="1:4" ht="11.25" customHeight="1" x14ac:dyDescent="0.3">
      <c r="A211" s="3"/>
      <c r="B211" s="32"/>
      <c r="D211" s="32"/>
    </row>
    <row r="212" spans="1:4" x14ac:dyDescent="0.3">
      <c r="A212" s="1"/>
      <c r="B212" s="22"/>
      <c r="D212" s="31"/>
    </row>
    <row r="213" spans="1:4" ht="11.25" customHeight="1" x14ac:dyDescent="0.3">
      <c r="A213" s="3"/>
      <c r="B213" s="32"/>
      <c r="D213" s="32"/>
    </row>
    <row r="214" spans="1:4" x14ac:dyDescent="0.3">
      <c r="A214" s="1"/>
      <c r="B214" s="22"/>
      <c r="D214" s="31"/>
    </row>
    <row r="215" spans="1:4" ht="11.25" customHeight="1" x14ac:dyDescent="0.3">
      <c r="A215" s="3"/>
      <c r="B215" s="32"/>
      <c r="D215" s="32"/>
    </row>
    <row r="216" spans="1:4" x14ac:dyDescent="0.3">
      <c r="A216" s="1"/>
      <c r="B216" s="22"/>
      <c r="D216" s="33"/>
    </row>
    <row r="217" spans="1:4" x14ac:dyDescent="0.3">
      <c r="D217" s="32"/>
    </row>
    <row r="218" spans="1:4" x14ac:dyDescent="0.3">
      <c r="B218" s="24"/>
      <c r="D218" s="31"/>
    </row>
    <row r="219" spans="1:4" x14ac:dyDescent="0.3">
      <c r="D219" s="32"/>
    </row>
    <row r="220" spans="1:4" x14ac:dyDescent="0.3">
      <c r="B220" s="22"/>
      <c r="D220" s="31"/>
    </row>
    <row r="221" spans="1:4" x14ac:dyDescent="0.3">
      <c r="D221" s="32"/>
    </row>
    <row r="222" spans="1:4" x14ac:dyDescent="0.3">
      <c r="B222" s="22"/>
      <c r="D222" s="31"/>
    </row>
    <row r="223" spans="1:4" x14ac:dyDescent="0.3">
      <c r="D223" s="32"/>
    </row>
    <row r="224" spans="1:4" x14ac:dyDescent="0.3">
      <c r="B224" s="23"/>
      <c r="D224" s="31"/>
    </row>
    <row r="225" spans="2:4" x14ac:dyDescent="0.3">
      <c r="D225" s="32"/>
    </row>
    <row r="226" spans="2:4" x14ac:dyDescent="0.3">
      <c r="B226" s="22"/>
      <c r="D226" s="31"/>
    </row>
    <row r="227" spans="2:4" x14ac:dyDescent="0.3">
      <c r="D227" s="32"/>
    </row>
    <row r="228" spans="2:4" x14ac:dyDescent="0.3">
      <c r="B228" s="22"/>
      <c r="D228" s="31"/>
    </row>
    <row r="229" spans="2:4" x14ac:dyDescent="0.3">
      <c r="D229" s="32"/>
    </row>
    <row r="230" spans="2:4" x14ac:dyDescent="0.3">
      <c r="B230" s="22"/>
      <c r="D230" s="31"/>
    </row>
    <row r="231" spans="2:4" x14ac:dyDescent="0.3">
      <c r="D231" s="32"/>
    </row>
    <row r="232" spans="2:4" x14ac:dyDescent="0.3">
      <c r="B232" s="22"/>
      <c r="D232" s="31"/>
    </row>
    <row r="233" spans="2:4" x14ac:dyDescent="0.3">
      <c r="D233" s="32"/>
    </row>
    <row r="234" spans="2:4" x14ac:dyDescent="0.3">
      <c r="B234" s="22"/>
      <c r="D234" s="31"/>
    </row>
    <row r="235" spans="2:4" x14ac:dyDescent="0.3">
      <c r="D235" s="32"/>
    </row>
    <row r="236" spans="2:4" x14ac:dyDescent="0.3">
      <c r="B236" s="22"/>
      <c r="D236" s="31"/>
    </row>
    <row r="237" spans="2:4" x14ac:dyDescent="0.3">
      <c r="D237" s="32"/>
    </row>
    <row r="238" spans="2:4" x14ac:dyDescent="0.3">
      <c r="B238" s="22"/>
      <c r="D238" s="31"/>
    </row>
    <row r="239" spans="2:4" x14ac:dyDescent="0.3">
      <c r="D239" s="32"/>
    </row>
    <row r="240" spans="2:4" x14ac:dyDescent="0.3">
      <c r="B240" s="22"/>
      <c r="D240" s="31"/>
    </row>
    <row r="241" spans="2:4" x14ac:dyDescent="0.3">
      <c r="D241" s="32"/>
    </row>
    <row r="242" spans="2:4" x14ac:dyDescent="0.3">
      <c r="B242" s="22"/>
      <c r="D242" s="32"/>
    </row>
    <row r="243" spans="2:4" x14ac:dyDescent="0.3">
      <c r="D243" s="32"/>
    </row>
    <row r="244" spans="2:4" x14ac:dyDescent="0.3">
      <c r="B244" s="22"/>
      <c r="D244" s="32"/>
    </row>
    <row r="245" spans="2:4" x14ac:dyDescent="0.3">
      <c r="D245" s="32"/>
    </row>
    <row r="246" spans="2:4" x14ac:dyDescent="0.3">
      <c r="B246" s="22"/>
      <c r="D246" s="32"/>
    </row>
    <row r="247" spans="2:4" x14ac:dyDescent="0.3">
      <c r="D247" s="32"/>
    </row>
    <row r="248" spans="2:4" x14ac:dyDescent="0.3">
      <c r="B248" s="22"/>
      <c r="D248" s="32"/>
    </row>
    <row r="249" spans="2:4" x14ac:dyDescent="0.3">
      <c r="D249" s="32"/>
    </row>
    <row r="250" spans="2:4" x14ac:dyDescent="0.3">
      <c r="B250" s="22"/>
      <c r="D250" s="32"/>
    </row>
    <row r="251" spans="2:4" x14ac:dyDescent="0.3">
      <c r="D251" s="32"/>
    </row>
    <row r="252" spans="2:4" x14ac:dyDescent="0.3">
      <c r="B252" s="22"/>
      <c r="D252" s="32"/>
    </row>
    <row r="253" spans="2:4" x14ac:dyDescent="0.3">
      <c r="D253" s="32"/>
    </row>
    <row r="254" spans="2:4" x14ac:dyDescent="0.3">
      <c r="B254" s="22"/>
      <c r="D254" s="32"/>
    </row>
    <row r="255" spans="2:4" x14ac:dyDescent="0.3">
      <c r="D255" s="32"/>
    </row>
    <row r="256" spans="2:4" x14ac:dyDescent="0.3">
      <c r="B256" s="22"/>
      <c r="D256" s="32"/>
    </row>
    <row r="257" spans="2:4" x14ac:dyDescent="0.3">
      <c r="D257" s="32"/>
    </row>
    <row r="258" spans="2:4" x14ac:dyDescent="0.3">
      <c r="B258" s="22"/>
      <c r="D258" s="32"/>
    </row>
    <row r="259" spans="2:4" x14ac:dyDescent="0.3">
      <c r="D259" s="32"/>
    </row>
    <row r="260" spans="2:4" x14ac:dyDescent="0.3">
      <c r="B260" s="22"/>
      <c r="D260" s="32"/>
    </row>
    <row r="261" spans="2:4" x14ac:dyDescent="0.3">
      <c r="D261" s="32"/>
    </row>
    <row r="262" spans="2:4" x14ac:dyDescent="0.3">
      <c r="B262" s="22"/>
      <c r="D262" s="32"/>
    </row>
    <row r="263" spans="2:4" x14ac:dyDescent="0.3">
      <c r="D263" s="32"/>
    </row>
    <row r="264" spans="2:4" x14ac:dyDescent="0.3">
      <c r="B264" s="22"/>
      <c r="D264" s="32"/>
    </row>
    <row r="265" spans="2:4" x14ac:dyDescent="0.3">
      <c r="D265" s="32"/>
    </row>
    <row r="266" spans="2:4" x14ac:dyDescent="0.3">
      <c r="B266" s="22"/>
      <c r="D266" s="32"/>
    </row>
    <row r="267" spans="2:4" x14ac:dyDescent="0.3">
      <c r="D267" s="32"/>
    </row>
    <row r="268" spans="2:4" x14ac:dyDescent="0.3">
      <c r="B268" s="22"/>
      <c r="D268" s="32"/>
    </row>
    <row r="269" spans="2:4" x14ac:dyDescent="0.3">
      <c r="D269" s="32"/>
    </row>
    <row r="270" spans="2:4" x14ac:dyDescent="0.3">
      <c r="B270" s="22"/>
      <c r="D270" s="32"/>
    </row>
    <row r="271" spans="2:4" x14ac:dyDescent="0.3">
      <c r="D271" s="32"/>
    </row>
    <row r="272" spans="2:4" x14ac:dyDescent="0.3">
      <c r="B272" s="22"/>
      <c r="D272" s="32"/>
    </row>
    <row r="273" spans="4:4" x14ac:dyDescent="0.3">
      <c r="D273" s="32"/>
    </row>
    <row r="274" spans="4:4" x14ac:dyDescent="0.3">
      <c r="D274" s="32"/>
    </row>
    <row r="275" spans="4:4" x14ac:dyDescent="0.3">
      <c r="D275" s="32"/>
    </row>
    <row r="276" spans="4:4" x14ac:dyDescent="0.3">
      <c r="D276" s="32"/>
    </row>
    <row r="277" spans="4:4" x14ac:dyDescent="0.3">
      <c r="D277" s="32"/>
    </row>
  </sheetData>
  <phoneticPr fontId="1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  <rowBreaks count="1" manualBreakCount="1"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星取り表98</vt:lpstr>
      <vt:lpstr>データ１</vt:lpstr>
      <vt:lpstr>データ２</vt:lpstr>
      <vt:lpstr>データ２!Print_Area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大串善則</cp:lastModifiedBy>
  <cp:lastPrinted>2020-02-22T08:02:22Z</cp:lastPrinted>
  <dcterms:created xsi:type="dcterms:W3CDTF">1998-10-18T23:17:38Z</dcterms:created>
  <dcterms:modified xsi:type="dcterms:W3CDTF">2021-03-30T00:03:06Z</dcterms:modified>
</cp:coreProperties>
</file>